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cunovodstvo\OneDrive - CARNET\Desktop\"/>
    </mc:Choice>
  </mc:AlternateContent>
  <xr:revisionPtr revIDLastSave="0" documentId="13_ncr:1_{865178D8-5D67-4D5F-99DC-DF79DA3A7DA9}" xr6:coauthVersionLast="36" xr6:coauthVersionMax="36" xr10:uidLastSave="{00000000-0000-0000-0000-000000000000}"/>
  <bookViews>
    <workbookView xWindow="0" yWindow="0" windowWidth="28800" windowHeight="11025" xr2:uid="{3C12DA80-B77C-4DE6-8D08-5EB0F2D152D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L49" i="1" l="1"/>
  <c r="M48" i="1"/>
  <c r="M49" i="1"/>
  <c r="N48" i="1"/>
  <c r="N49" i="1" s="1"/>
  <c r="N53" i="1" l="1"/>
  <c r="L54" i="1"/>
  <c r="M53" i="1"/>
  <c r="M52" i="1"/>
  <c r="N52" i="1" s="1"/>
  <c r="M51" i="1"/>
  <c r="N51" i="1" s="1"/>
  <c r="N19" i="1"/>
  <c r="M19" i="1"/>
  <c r="L19" i="1"/>
  <c r="M32" i="1"/>
  <c r="M33" i="1"/>
  <c r="N33" i="1" s="1"/>
  <c r="M34" i="1"/>
  <c r="M31" i="1"/>
  <c r="N23" i="1"/>
  <c r="N25" i="1"/>
  <c r="N26" i="1"/>
  <c r="N27" i="1"/>
  <c r="N28" i="1"/>
  <c r="N29" i="1"/>
  <c r="N30" i="1"/>
  <c r="N31" i="1"/>
  <c r="N32" i="1"/>
  <c r="N34" i="1"/>
  <c r="N38" i="1"/>
  <c r="N41" i="1"/>
  <c r="N42" i="1"/>
  <c r="N43" i="1"/>
  <c r="N44" i="1"/>
  <c r="N45" i="1"/>
  <c r="N46" i="1"/>
  <c r="N37" i="1"/>
  <c r="M38" i="1"/>
  <c r="M39" i="1"/>
  <c r="M40" i="1"/>
  <c r="N40" i="1" s="1"/>
  <c r="M41" i="1"/>
  <c r="M42" i="1"/>
  <c r="M43" i="1"/>
  <c r="M44" i="1"/>
  <c r="M45" i="1"/>
  <c r="M46" i="1"/>
  <c r="M47" i="1"/>
  <c r="N47" i="1" s="1"/>
  <c r="N54" i="1" l="1"/>
  <c r="M54" i="1"/>
  <c r="N39" i="1"/>
  <c r="L35" i="1"/>
  <c r="M37" i="1"/>
  <c r="M22" i="1"/>
  <c r="M23" i="1"/>
  <c r="M24" i="1"/>
  <c r="N24" i="1" s="1"/>
  <c r="M25" i="1"/>
  <c r="M21" i="1"/>
  <c r="N21" i="1" s="1"/>
  <c r="M18" i="1"/>
  <c r="N18" i="1" s="1"/>
  <c r="M17" i="1"/>
  <c r="J55" i="1"/>
  <c r="I55" i="1"/>
  <c r="H55" i="1"/>
  <c r="G55" i="1"/>
  <c r="F55" i="1"/>
  <c r="E55" i="1"/>
  <c r="D55" i="1"/>
  <c r="R20" i="1"/>
  <c r="Q20" i="1"/>
  <c r="P20" i="1"/>
  <c r="O20" i="1"/>
  <c r="R16" i="1"/>
  <c r="Q16" i="1"/>
  <c r="P16" i="1"/>
  <c r="O16" i="1"/>
  <c r="L55" i="1" l="1"/>
  <c r="N22" i="1"/>
  <c r="N35" i="1" s="1"/>
  <c r="N55" i="1" s="1"/>
  <c r="M35" i="1"/>
  <c r="M55" i="1" s="1"/>
  <c r="N17" i="1"/>
  <c r="Q36" i="1"/>
  <c r="Q55" i="1"/>
  <c r="O36" i="1"/>
  <c r="O55" i="1" s="1"/>
  <c r="R36" i="1" l="1"/>
  <c r="R55" i="1" s="1"/>
  <c r="P36" i="1"/>
  <c r="P55" i="1" s="1"/>
</calcChain>
</file>

<file path=xl/sharedStrings.xml><?xml version="1.0" encoding="utf-8"?>
<sst xmlns="http://schemas.openxmlformats.org/spreadsheetml/2006/main" count="172" uniqueCount="96">
  <si>
    <t>SS CENTAR ZA ODGOJ I OBRAZOVANJE</t>
  </si>
  <si>
    <t>Zagorska 14  ZAGREB</t>
  </si>
  <si>
    <t>OIB  66687839353</t>
  </si>
  <si>
    <t xml:space="preserve">                                                               (bez poreza na dodanu vrijednost)</t>
  </si>
  <si>
    <t>EVIDENCIJSKI BROJ NABAVE</t>
  </si>
  <si>
    <t>Predmet nabave</t>
  </si>
  <si>
    <t>CPV</t>
  </si>
  <si>
    <t>Procjenjena vrijdnost nabave</t>
  </si>
  <si>
    <t>Plan 2011.</t>
  </si>
  <si>
    <t>Plan 2012.</t>
  </si>
  <si>
    <t>PLAN 2011.</t>
  </si>
  <si>
    <t>PLAN 2012.</t>
  </si>
  <si>
    <t>Gradski proračun</t>
  </si>
  <si>
    <t>Ostali prihodi</t>
  </si>
  <si>
    <t>Postupak i način nabave</t>
  </si>
  <si>
    <t>procjenjena vrijed.bez PDV-a</t>
  </si>
  <si>
    <t>pdv</t>
  </si>
  <si>
    <t>planirana  vrijdnost nabave sa PDV-om</t>
  </si>
  <si>
    <t xml:space="preserve">                                                        IZVOR Gradski proračun  </t>
  </si>
  <si>
    <t>Sklapa se Ugovor/okvi. sporazom</t>
  </si>
  <si>
    <t>NAKNADA TROŠKOVA ZAPOSLENIMA</t>
  </si>
  <si>
    <t>Seminari, savjetovanja i simpoziji</t>
  </si>
  <si>
    <t>80522000-9</t>
  </si>
  <si>
    <t>ugovo/narudžb.</t>
  </si>
  <si>
    <t>post.jed. Nab</t>
  </si>
  <si>
    <t>Tečajevi i stručni ispiti</t>
  </si>
  <si>
    <t>80500000-9</t>
  </si>
  <si>
    <t>NABAVA ZA  MATERIJAL I ENERGIJU</t>
  </si>
  <si>
    <t>Uredski materijal</t>
  </si>
  <si>
    <t>Izrav.ugovar.</t>
  </si>
  <si>
    <t>Literatura</t>
  </si>
  <si>
    <t>22100000-1</t>
  </si>
  <si>
    <t>Mat. za hig.potrebe i njegu</t>
  </si>
  <si>
    <t>33760000-5</t>
  </si>
  <si>
    <t>Ost.mat.za potrebe red.poslovanja</t>
  </si>
  <si>
    <t>30190000-7</t>
  </si>
  <si>
    <t>mat.za šk. Kuhinju</t>
  </si>
  <si>
    <t>svježe voće i povrće</t>
  </si>
  <si>
    <t>15300000-1</t>
  </si>
  <si>
    <t>meso</t>
  </si>
  <si>
    <t>15100000-9</t>
  </si>
  <si>
    <t>konzervirane i ostale namirnice</t>
  </si>
  <si>
    <t>15331400-1</t>
  </si>
  <si>
    <t>Električna energija</t>
  </si>
  <si>
    <t>09310000-5</t>
  </si>
  <si>
    <t>Okvirni spor.</t>
  </si>
  <si>
    <t>otvore. post.grad</t>
  </si>
  <si>
    <t>Topla voda(toplana)</t>
  </si>
  <si>
    <t>09321000-5</t>
  </si>
  <si>
    <t>98314000-7</t>
  </si>
  <si>
    <t>Mat.i dij.za tek.i inv.održ.postr.i opr.elektro, stolar i dr.</t>
  </si>
  <si>
    <t>51100000-3</t>
  </si>
  <si>
    <t>Sitni inventar</t>
  </si>
  <si>
    <t>30192000-1</t>
  </si>
  <si>
    <t>Služb, radna i zaš.odjeća i obuća</t>
  </si>
  <si>
    <t>18110000-3</t>
  </si>
  <si>
    <t>NABAVA USLUGA</t>
  </si>
  <si>
    <t>Usluge telefona, telefaksa mob</t>
  </si>
  <si>
    <t>64200000-8</t>
  </si>
  <si>
    <t>Poštarina (pisma, tiskanice i sl.)</t>
  </si>
  <si>
    <t>64110000-0</t>
  </si>
  <si>
    <t>Usl.tek.i inv.održ.građ.objekata</t>
  </si>
  <si>
    <t>45261910-6</t>
  </si>
  <si>
    <t>Usl.tek.i inv.održ.postroj.i opreme</t>
  </si>
  <si>
    <t>45259000-7</t>
  </si>
  <si>
    <t>Opskrba vodom</t>
  </si>
  <si>
    <t>65110000-7</t>
  </si>
  <si>
    <t>Iznošenje i odvoz smeća</t>
  </si>
  <si>
    <t>90511300-5</t>
  </si>
  <si>
    <t>Deratizacija i dezinsekcija</t>
  </si>
  <si>
    <t>90920000-2</t>
  </si>
  <si>
    <t>Obvezni preventivni zdr.pregledi</t>
  </si>
  <si>
    <t>85140000-2</t>
  </si>
  <si>
    <t>Laboratorijske usluge</t>
  </si>
  <si>
    <t>7190000-7</t>
  </si>
  <si>
    <t>Usluge čuvanja imovine i osoba</t>
  </si>
  <si>
    <t>79713000-5</t>
  </si>
  <si>
    <t>Usluge platnog prometa</t>
  </si>
  <si>
    <t>66000000-0</t>
  </si>
  <si>
    <t>NABAVA NEPROIZ.I PROIZ.DUG.IMOV.</t>
  </si>
  <si>
    <t>Računala i rač.oprema</t>
  </si>
  <si>
    <t>30230000-0</t>
  </si>
  <si>
    <t xml:space="preserve">Oprema </t>
  </si>
  <si>
    <t>30211300-4</t>
  </si>
  <si>
    <t>Knjige</t>
  </si>
  <si>
    <t>22113000-5</t>
  </si>
  <si>
    <t>Za usvajanje prijedloga:</t>
  </si>
  <si>
    <t>Ravnateljica:</t>
  </si>
  <si>
    <t>PREDSJEDNIK UPRAVNOG VIJEĆA</t>
  </si>
  <si>
    <t>Mr.sc.Đana Baftiri,prof.def.</t>
  </si>
  <si>
    <t>PLAN NABAVE ZA 2026. GODINU</t>
  </si>
  <si>
    <t>Namirnice - ostale</t>
  </si>
  <si>
    <t>Mat.i dij.za tek.i inv.održ.građ. parket,ploč</t>
  </si>
  <si>
    <t>SVEUKUPNO PLAN NABAVE ZA 2026. GODINU</t>
  </si>
  <si>
    <t>U Zagrebu,18.12.2025.</t>
  </si>
  <si>
    <t>Prijevoz taxi za djecu s posebnim potrebama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</si>
</sst>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\ _k_n_-;\-* #,##0.00\ _k_n_-;_-* &quot;-&quot;??\ _k_n_-;_-@_-"/>
    <numFmt numFmtId="164" formatCode="_-* #,##0\ _k_n_-;\-* #,##0\ _k_n_-;_-* \-??\ _k_n_-;_-@_-"/>
  </numFmts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9.35"/>
      <name val="Arial Narrow"/>
      <family val="2"/>
      <charset val="238"/>
    </font>
    <font>
      <b/>
      <sz val="9.35"/>
      <name val="Arial Narrow"/>
      <family val="2"/>
      <charset val="238"/>
    </font>
    <font>
      <b/>
      <i/>
      <sz val="9.35"/>
      <name val="Arial Narrow"/>
      <family val="2"/>
      <charset val="238"/>
    </font>
    <font>
      <b/>
      <sz val="20"/>
      <name val="Arial Narrow"/>
      <family val="2"/>
      <charset val="238"/>
    </font>
    <font>
      <i/>
      <sz val="9.35"/>
      <name val="Arial Narrow"/>
      <family val="2"/>
      <charset val="238"/>
    </font>
    <font>
      <b/>
      <sz val="9.35"/>
      <color theme="4"/>
      <name val="Arial Narrow"/>
      <family val="2"/>
      <charset val="238"/>
    </font>
    <font>
      <b/>
      <sz val="9"/>
      <name val="Arial Narrow"/>
      <family val="2"/>
      <charset val="238"/>
    </font>
    <font>
      <b/>
      <sz val="9"/>
      <color theme="4"/>
      <name val="Arial Narrow"/>
      <family val="2"/>
      <charset val="238"/>
    </font>
    <font>
      <sz val="10"/>
      <name val="Arial"/>
      <family val="2"/>
      <charset val="238"/>
    </font>
    <font>
      <sz val="10"/>
      <name val="Arial Narrow"/>
      <family val="2"/>
      <charset val="238"/>
    </font>
    <font>
      <b/>
      <sz val="9.35"/>
      <color theme="3" tint="-0.249977111117893"/>
      <name val="Arial Narrow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44"/>
        <bgColor indexed="31"/>
      </patternFill>
    </fill>
    <fill>
      <patternFill patternType="solid">
        <fgColor indexed="40"/>
        <bgColor indexed="15"/>
      </patternFill>
    </fill>
    <fill>
      <patternFill patternType="solid">
        <fgColor indexed="9"/>
        <bgColor indexed="64"/>
      </patternFill>
    </fill>
    <fill>
      <patternFill patternType="solid">
        <fgColor theme="8" tint="0.79998168889431442"/>
        <bgColor indexed="64"/>
      </patternFill>
    </fill>
  </fills>
  <borders count="4">
    <border>
      <left/>
      <right/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6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164" fontId="3" fillId="0" borderId="0" xfId="1" applyNumberFormat="1" applyFont="1" applyFill="1" applyBorder="1" applyAlignment="1" applyProtection="1">
      <alignment vertical="center"/>
    </xf>
    <xf numFmtId="4" fontId="2" fillId="0" borderId="0" xfId="0" applyNumberFormat="1" applyFont="1"/>
    <xf numFmtId="4" fontId="2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43" fontId="2" fillId="0" borderId="0" xfId="1" applyFont="1" applyFill="1" applyBorder="1" applyAlignment="1" applyProtection="1">
      <alignment vertical="center"/>
    </xf>
    <xf numFmtId="0" fontId="3" fillId="0" borderId="0" xfId="0" applyFont="1" applyFill="1" applyAlignment="1">
      <alignment horizontal="center" vertical="center"/>
    </xf>
    <xf numFmtId="1" fontId="3" fillId="0" borderId="0" xfId="1" applyNumberFormat="1" applyFont="1" applyFill="1" applyBorder="1" applyAlignment="1" applyProtection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4" fontId="2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164" fontId="4" fillId="0" borderId="0" xfId="1" applyNumberFormat="1" applyFont="1" applyFill="1" applyBorder="1" applyAlignment="1" applyProtection="1">
      <alignment vertical="center"/>
    </xf>
    <xf numFmtId="164" fontId="5" fillId="0" borderId="0" xfId="1" applyNumberFormat="1" applyFont="1" applyFill="1" applyBorder="1" applyAlignment="1" applyProtection="1">
      <alignment horizontal="center" vertical="center"/>
    </xf>
    <xf numFmtId="43" fontId="5" fillId="0" borderId="0" xfId="1" applyFont="1" applyFill="1" applyBorder="1" applyAlignment="1" applyProtection="1">
      <alignment vertical="center"/>
    </xf>
    <xf numFmtId="4" fontId="3" fillId="0" borderId="0" xfId="0" applyNumberFormat="1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43" fontId="6" fillId="0" borderId="0" xfId="1" applyFont="1" applyFill="1" applyBorder="1" applyAlignment="1" applyProtection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center"/>
    </xf>
    <xf numFmtId="43" fontId="3" fillId="2" borderId="1" xfId="1" applyFont="1" applyFill="1" applyBorder="1" applyAlignment="1" applyProtection="1">
      <alignment horizontal="center" vertical="center"/>
    </xf>
    <xf numFmtId="4" fontId="3" fillId="2" borderId="1" xfId="1" applyNumberFormat="1" applyFont="1" applyFill="1" applyBorder="1" applyAlignment="1" applyProtection="1">
      <alignment horizontal="center" vertical="center" wrapText="1"/>
    </xf>
    <xf numFmtId="43" fontId="3" fillId="3" borderId="1" xfId="1" applyFont="1" applyFill="1" applyBorder="1" applyAlignment="1" applyProtection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4" fontId="3" fillId="0" borderId="2" xfId="0" applyNumberFormat="1" applyFont="1" applyFill="1" applyBorder="1" applyAlignment="1">
      <alignment horizontal="center" vertical="center" wrapText="1"/>
    </xf>
    <xf numFmtId="4" fontId="3" fillId="0" borderId="3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3" fontId="7" fillId="2" borderId="1" xfId="1" applyFont="1" applyFill="1" applyBorder="1" applyAlignment="1" applyProtection="1">
      <alignment horizontal="center"/>
    </xf>
    <xf numFmtId="4" fontId="7" fillId="2" borderId="1" xfId="1" applyNumberFormat="1" applyFont="1" applyFill="1" applyBorder="1" applyAlignment="1" applyProtection="1">
      <alignment vertical="center" wrapText="1"/>
    </xf>
    <xf numFmtId="43" fontId="7" fillId="3" borderId="1" xfId="1" applyFont="1" applyFill="1" applyBorder="1" applyAlignment="1" applyProtection="1">
      <alignment vertical="center"/>
    </xf>
    <xf numFmtId="0" fontId="7" fillId="4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/>
    </xf>
    <xf numFmtId="4" fontId="7" fillId="0" borderId="1" xfId="0" applyNumberFormat="1" applyFont="1" applyFill="1" applyBorder="1" applyAlignment="1">
      <alignment vertical="center"/>
    </xf>
    <xf numFmtId="4" fontId="7" fillId="0" borderId="1" xfId="0" applyNumberFormat="1" applyFont="1" applyBorder="1" applyAlignme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43" fontId="2" fillId="0" borderId="1" xfId="1" applyFont="1" applyFill="1" applyBorder="1" applyAlignment="1" applyProtection="1">
      <alignment horizontal="center"/>
    </xf>
    <xf numFmtId="4" fontId="2" fillId="0" borderId="1" xfId="0" applyNumberFormat="1" applyFont="1" applyBorder="1"/>
    <xf numFmtId="2" fontId="2" fillId="0" borderId="1" xfId="0" applyNumberFormat="1" applyFont="1" applyFill="1" applyBorder="1" applyAlignment="1">
      <alignment vertical="center"/>
    </xf>
    <xf numFmtId="4" fontId="2" fillId="0" borderId="1" xfId="0" applyNumberFormat="1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4" fontId="3" fillId="0" borderId="1" xfId="0" applyNumberFormat="1" applyFont="1" applyFill="1" applyBorder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43" fontId="7" fillId="0" borderId="1" xfId="1" applyFont="1" applyFill="1" applyBorder="1" applyAlignment="1" applyProtection="1">
      <alignment horizontal="center"/>
    </xf>
    <xf numFmtId="4" fontId="7" fillId="0" borderId="1" xfId="0" applyNumberFormat="1" applyFont="1" applyBorder="1"/>
    <xf numFmtId="2" fontId="7" fillId="0" borderId="1" xfId="0" applyNumberFormat="1" applyFont="1" applyFill="1" applyBorder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horizontal="center" vertical="center" wrapText="1"/>
    </xf>
    <xf numFmtId="43" fontId="2" fillId="0" borderId="1" xfId="1" applyFont="1" applyFill="1" applyBorder="1" applyAlignment="1" applyProtection="1">
      <alignment horizontal="center" vertical="center"/>
    </xf>
    <xf numFmtId="43" fontId="2" fillId="0" borderId="1" xfId="1" applyFont="1" applyFill="1" applyBorder="1" applyAlignment="1" applyProtection="1">
      <alignment vertical="center"/>
    </xf>
    <xf numFmtId="4" fontId="2" fillId="5" borderId="1" xfId="0" applyNumberFormat="1" applyFont="1" applyFill="1" applyBorder="1"/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43" fontId="9" fillId="0" borderId="1" xfId="1" applyFont="1" applyFill="1" applyBorder="1" applyAlignment="1" applyProtection="1">
      <alignment horizontal="center" vertical="center"/>
    </xf>
    <xf numFmtId="4" fontId="9" fillId="0" borderId="1" xfId="0" applyNumberFormat="1" applyFont="1" applyBorder="1" applyAlignment="1">
      <alignment vertical="center"/>
    </xf>
    <xf numFmtId="2" fontId="9" fillId="0" borderId="1" xfId="0" applyNumberFormat="1" applyFont="1" applyFill="1" applyBorder="1" applyAlignment="1">
      <alignment vertical="center"/>
    </xf>
    <xf numFmtId="0" fontId="9" fillId="0" borderId="1" xfId="0" applyFont="1" applyFill="1" applyBorder="1" applyAlignment="1">
      <alignment vertical="center"/>
    </xf>
    <xf numFmtId="2" fontId="2" fillId="5" borderId="1" xfId="0" applyNumberFormat="1" applyFont="1" applyFill="1" applyBorder="1" applyAlignment="1">
      <alignment vertical="center"/>
    </xf>
    <xf numFmtId="0" fontId="2" fillId="5" borderId="1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43" fontId="7" fillId="0" borderId="1" xfId="1" applyFont="1" applyFill="1" applyBorder="1" applyAlignment="1" applyProtection="1">
      <alignment horizontal="center" vertical="center"/>
    </xf>
    <xf numFmtId="4" fontId="3" fillId="0" borderId="1" xfId="0" applyNumberFormat="1" applyFont="1" applyBorder="1"/>
    <xf numFmtId="2" fontId="3" fillId="0" borderId="1" xfId="0" applyNumberFormat="1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4" fontId="2" fillId="0" borderId="1" xfId="0" applyNumberFormat="1" applyFont="1" applyBorder="1" applyAlignment="1">
      <alignment vertical="center"/>
    </xf>
    <xf numFmtId="4" fontId="3" fillId="0" borderId="1" xfId="0" applyNumberFormat="1" applyFont="1" applyBorder="1" applyAlignment="1">
      <alignment vertical="center"/>
    </xf>
    <xf numFmtId="4" fontId="10" fillId="0" borderId="0" xfId="0" applyNumberFormat="1" applyFont="1" applyFill="1" applyAlignment="1">
      <alignment vertical="center"/>
    </xf>
    <xf numFmtId="0" fontId="3" fillId="5" borderId="0" xfId="0" applyFont="1" applyFill="1" applyAlignment="1">
      <alignment vertical="center"/>
    </xf>
    <xf numFmtId="0" fontId="11" fillId="0" borderId="0" xfId="0" applyFont="1" applyFill="1" applyAlignment="1">
      <alignment vertical="center"/>
    </xf>
    <xf numFmtId="0" fontId="10" fillId="0" borderId="0" xfId="0" applyFont="1" applyFill="1" applyAlignment="1">
      <alignment vertical="center"/>
    </xf>
    <xf numFmtId="4" fontId="9" fillId="0" borderId="1" xfId="0" applyNumberFormat="1" applyFont="1" applyFill="1" applyBorder="1" applyAlignment="1">
      <alignment horizontal="right" vertical="center"/>
    </xf>
    <xf numFmtId="4" fontId="7" fillId="6" borderId="1" xfId="0" applyNumberFormat="1" applyFont="1" applyFill="1" applyBorder="1" applyAlignment="1">
      <alignment vertical="center"/>
    </xf>
    <xf numFmtId="4" fontId="7" fillId="6" borderId="1" xfId="1" applyNumberFormat="1" applyFont="1" applyFill="1" applyBorder="1" applyAlignment="1" applyProtection="1">
      <alignment vertical="center"/>
    </xf>
    <xf numFmtId="43" fontId="7" fillId="0" borderId="1" xfId="1" applyFont="1" applyFill="1" applyBorder="1" applyAlignment="1" applyProtection="1">
      <alignment vertical="center"/>
    </xf>
    <xf numFmtId="4" fontId="7" fillId="0" borderId="1" xfId="1" applyNumberFormat="1" applyFont="1" applyFill="1" applyBorder="1" applyAlignment="1" applyProtection="1">
      <alignment vertical="center"/>
    </xf>
    <xf numFmtId="4" fontId="12" fillId="0" borderId="1" xfId="0" applyNumberFormat="1" applyFont="1" applyBorder="1"/>
    <xf numFmtId="4" fontId="9" fillId="0" borderId="1" xfId="0" applyNumberFormat="1" applyFont="1" applyBorder="1" applyAlignment="1">
      <alignment horizontal="right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3BC3B2-2645-4D6D-A4A7-FC7CC565D36A}">
  <sheetPr>
    <pageSetUpPr fitToPage="1"/>
  </sheetPr>
  <dimension ref="A1:AW77"/>
  <sheetViews>
    <sheetView tabSelected="1" topLeftCell="A26" workbookViewId="0">
      <selection activeCell="AI47" sqref="AI47"/>
    </sheetView>
  </sheetViews>
  <sheetFormatPr defaultColWidth="3.28515625" defaultRowHeight="13.5" x14ac:dyDescent="0.25"/>
  <cols>
    <col min="1" max="1" width="10.7109375" style="6" customWidth="1"/>
    <col min="2" max="2" width="28.28515625" style="1" customWidth="1"/>
    <col min="3" max="3" width="17.5703125" style="7" customWidth="1"/>
    <col min="4" max="4" width="0" style="4" hidden="1" customWidth="1"/>
    <col min="5" max="11" width="0" style="1" hidden="1" customWidth="1"/>
    <col min="12" max="12" width="8.5703125" style="2" customWidth="1"/>
    <col min="13" max="13" width="8.140625" style="1" customWidth="1"/>
    <col min="14" max="14" width="8.5703125" style="1" customWidth="1"/>
    <col min="15" max="18" width="0" style="1" hidden="1" customWidth="1"/>
    <col min="19" max="19" width="7.42578125" style="5" customWidth="1"/>
    <col min="20" max="20" width="9.42578125" style="5" customWidth="1"/>
    <col min="21" max="21" width="10.5703125" style="1" customWidth="1"/>
    <col min="22" max="26" width="3.28515625" style="1"/>
    <col min="27" max="27" width="10.7109375" style="1" customWidth="1"/>
    <col min="28" max="38" width="3.28515625" style="1"/>
    <col min="39" max="39" width="10.85546875" style="1" customWidth="1"/>
    <col min="40" max="255" width="3.28515625" style="1"/>
    <col min="256" max="256" width="3.7109375" style="1" customWidth="1"/>
    <col min="257" max="257" width="10.7109375" style="1" customWidth="1"/>
    <col min="258" max="258" width="29.5703125" style="1" customWidth="1"/>
    <col min="259" max="259" width="18.5703125" style="1" customWidth="1"/>
    <col min="260" max="267" width="0" style="1" hidden="1" customWidth="1"/>
    <col min="268" max="268" width="8.5703125" style="1" customWidth="1"/>
    <col min="269" max="269" width="11.28515625" style="1" customWidth="1"/>
    <col min="270" max="270" width="8.5703125" style="1" customWidth="1"/>
    <col min="271" max="274" width="0" style="1" hidden="1" customWidth="1"/>
    <col min="275" max="275" width="9.28515625" style="1" customWidth="1"/>
    <col min="276" max="276" width="9.42578125" style="1" customWidth="1"/>
    <col min="277" max="277" width="10.5703125" style="1" customWidth="1"/>
    <col min="278" max="282" width="3.28515625" style="1"/>
    <col min="283" max="283" width="10.7109375" style="1" customWidth="1"/>
    <col min="284" max="294" width="3.28515625" style="1"/>
    <col min="295" max="295" width="10.85546875" style="1" customWidth="1"/>
    <col min="296" max="511" width="3.28515625" style="1"/>
    <col min="512" max="512" width="3.7109375" style="1" customWidth="1"/>
    <col min="513" max="513" width="10.7109375" style="1" customWidth="1"/>
    <col min="514" max="514" width="29.5703125" style="1" customWidth="1"/>
    <col min="515" max="515" width="18.5703125" style="1" customWidth="1"/>
    <col min="516" max="523" width="0" style="1" hidden="1" customWidth="1"/>
    <col min="524" max="524" width="8.5703125" style="1" customWidth="1"/>
    <col min="525" max="525" width="11.28515625" style="1" customWidth="1"/>
    <col min="526" max="526" width="8.5703125" style="1" customWidth="1"/>
    <col min="527" max="530" width="0" style="1" hidden="1" customWidth="1"/>
    <col min="531" max="531" width="9.28515625" style="1" customWidth="1"/>
    <col min="532" max="532" width="9.42578125" style="1" customWidth="1"/>
    <col min="533" max="533" width="10.5703125" style="1" customWidth="1"/>
    <col min="534" max="538" width="3.28515625" style="1"/>
    <col min="539" max="539" width="10.7109375" style="1" customWidth="1"/>
    <col min="540" max="550" width="3.28515625" style="1"/>
    <col min="551" max="551" width="10.85546875" style="1" customWidth="1"/>
    <col min="552" max="767" width="3.28515625" style="1"/>
    <col min="768" max="768" width="3.7109375" style="1" customWidth="1"/>
    <col min="769" max="769" width="10.7109375" style="1" customWidth="1"/>
    <col min="770" max="770" width="29.5703125" style="1" customWidth="1"/>
    <col min="771" max="771" width="18.5703125" style="1" customWidth="1"/>
    <col min="772" max="779" width="0" style="1" hidden="1" customWidth="1"/>
    <col min="780" max="780" width="8.5703125" style="1" customWidth="1"/>
    <col min="781" max="781" width="11.28515625" style="1" customWidth="1"/>
    <col min="782" max="782" width="8.5703125" style="1" customWidth="1"/>
    <col min="783" max="786" width="0" style="1" hidden="1" customWidth="1"/>
    <col min="787" max="787" width="9.28515625" style="1" customWidth="1"/>
    <col min="788" max="788" width="9.42578125" style="1" customWidth="1"/>
    <col min="789" max="789" width="10.5703125" style="1" customWidth="1"/>
    <col min="790" max="794" width="3.28515625" style="1"/>
    <col min="795" max="795" width="10.7109375" style="1" customWidth="1"/>
    <col min="796" max="806" width="3.28515625" style="1"/>
    <col min="807" max="807" width="10.85546875" style="1" customWidth="1"/>
    <col min="808" max="1023" width="3.28515625" style="1"/>
    <col min="1024" max="1024" width="3.7109375" style="1" customWidth="1"/>
    <col min="1025" max="1025" width="10.7109375" style="1" customWidth="1"/>
    <col min="1026" max="1026" width="29.5703125" style="1" customWidth="1"/>
    <col min="1027" max="1027" width="18.5703125" style="1" customWidth="1"/>
    <col min="1028" max="1035" width="0" style="1" hidden="1" customWidth="1"/>
    <col min="1036" max="1036" width="8.5703125" style="1" customWidth="1"/>
    <col min="1037" max="1037" width="11.28515625" style="1" customWidth="1"/>
    <col min="1038" max="1038" width="8.5703125" style="1" customWidth="1"/>
    <col min="1039" max="1042" width="0" style="1" hidden="1" customWidth="1"/>
    <col min="1043" max="1043" width="9.28515625" style="1" customWidth="1"/>
    <col min="1044" max="1044" width="9.42578125" style="1" customWidth="1"/>
    <col min="1045" max="1045" width="10.5703125" style="1" customWidth="1"/>
    <col min="1046" max="1050" width="3.28515625" style="1"/>
    <col min="1051" max="1051" width="10.7109375" style="1" customWidth="1"/>
    <col min="1052" max="1062" width="3.28515625" style="1"/>
    <col min="1063" max="1063" width="10.85546875" style="1" customWidth="1"/>
    <col min="1064" max="1279" width="3.28515625" style="1"/>
    <col min="1280" max="1280" width="3.7109375" style="1" customWidth="1"/>
    <col min="1281" max="1281" width="10.7109375" style="1" customWidth="1"/>
    <col min="1282" max="1282" width="29.5703125" style="1" customWidth="1"/>
    <col min="1283" max="1283" width="18.5703125" style="1" customWidth="1"/>
    <col min="1284" max="1291" width="0" style="1" hidden="1" customWidth="1"/>
    <col min="1292" max="1292" width="8.5703125" style="1" customWidth="1"/>
    <col min="1293" max="1293" width="11.28515625" style="1" customWidth="1"/>
    <col min="1294" max="1294" width="8.5703125" style="1" customWidth="1"/>
    <col min="1295" max="1298" width="0" style="1" hidden="1" customWidth="1"/>
    <col min="1299" max="1299" width="9.28515625" style="1" customWidth="1"/>
    <col min="1300" max="1300" width="9.42578125" style="1" customWidth="1"/>
    <col min="1301" max="1301" width="10.5703125" style="1" customWidth="1"/>
    <col min="1302" max="1306" width="3.28515625" style="1"/>
    <col min="1307" max="1307" width="10.7109375" style="1" customWidth="1"/>
    <col min="1308" max="1318" width="3.28515625" style="1"/>
    <col min="1319" max="1319" width="10.85546875" style="1" customWidth="1"/>
    <col min="1320" max="1535" width="3.28515625" style="1"/>
    <col min="1536" max="1536" width="3.7109375" style="1" customWidth="1"/>
    <col min="1537" max="1537" width="10.7109375" style="1" customWidth="1"/>
    <col min="1538" max="1538" width="29.5703125" style="1" customWidth="1"/>
    <col min="1539" max="1539" width="18.5703125" style="1" customWidth="1"/>
    <col min="1540" max="1547" width="0" style="1" hidden="1" customWidth="1"/>
    <col min="1548" max="1548" width="8.5703125" style="1" customWidth="1"/>
    <col min="1549" max="1549" width="11.28515625" style="1" customWidth="1"/>
    <col min="1550" max="1550" width="8.5703125" style="1" customWidth="1"/>
    <col min="1551" max="1554" width="0" style="1" hidden="1" customWidth="1"/>
    <col min="1555" max="1555" width="9.28515625" style="1" customWidth="1"/>
    <col min="1556" max="1556" width="9.42578125" style="1" customWidth="1"/>
    <col min="1557" max="1557" width="10.5703125" style="1" customWidth="1"/>
    <col min="1558" max="1562" width="3.28515625" style="1"/>
    <col min="1563" max="1563" width="10.7109375" style="1" customWidth="1"/>
    <col min="1564" max="1574" width="3.28515625" style="1"/>
    <col min="1575" max="1575" width="10.85546875" style="1" customWidth="1"/>
    <col min="1576" max="1791" width="3.28515625" style="1"/>
    <col min="1792" max="1792" width="3.7109375" style="1" customWidth="1"/>
    <col min="1793" max="1793" width="10.7109375" style="1" customWidth="1"/>
    <col min="1794" max="1794" width="29.5703125" style="1" customWidth="1"/>
    <col min="1795" max="1795" width="18.5703125" style="1" customWidth="1"/>
    <col min="1796" max="1803" width="0" style="1" hidden="1" customWidth="1"/>
    <col min="1804" max="1804" width="8.5703125" style="1" customWidth="1"/>
    <col min="1805" max="1805" width="11.28515625" style="1" customWidth="1"/>
    <col min="1806" max="1806" width="8.5703125" style="1" customWidth="1"/>
    <col min="1807" max="1810" width="0" style="1" hidden="1" customWidth="1"/>
    <col min="1811" max="1811" width="9.28515625" style="1" customWidth="1"/>
    <col min="1812" max="1812" width="9.42578125" style="1" customWidth="1"/>
    <col min="1813" max="1813" width="10.5703125" style="1" customWidth="1"/>
    <col min="1814" max="1818" width="3.28515625" style="1"/>
    <col min="1819" max="1819" width="10.7109375" style="1" customWidth="1"/>
    <col min="1820" max="1830" width="3.28515625" style="1"/>
    <col min="1831" max="1831" width="10.85546875" style="1" customWidth="1"/>
    <col min="1832" max="2047" width="3.28515625" style="1"/>
    <col min="2048" max="2048" width="3.7109375" style="1" customWidth="1"/>
    <col min="2049" max="2049" width="10.7109375" style="1" customWidth="1"/>
    <col min="2050" max="2050" width="29.5703125" style="1" customWidth="1"/>
    <col min="2051" max="2051" width="18.5703125" style="1" customWidth="1"/>
    <col min="2052" max="2059" width="0" style="1" hidden="1" customWidth="1"/>
    <col min="2060" max="2060" width="8.5703125" style="1" customWidth="1"/>
    <col min="2061" max="2061" width="11.28515625" style="1" customWidth="1"/>
    <col min="2062" max="2062" width="8.5703125" style="1" customWidth="1"/>
    <col min="2063" max="2066" width="0" style="1" hidden="1" customWidth="1"/>
    <col min="2067" max="2067" width="9.28515625" style="1" customWidth="1"/>
    <col min="2068" max="2068" width="9.42578125" style="1" customWidth="1"/>
    <col min="2069" max="2069" width="10.5703125" style="1" customWidth="1"/>
    <col min="2070" max="2074" width="3.28515625" style="1"/>
    <col min="2075" max="2075" width="10.7109375" style="1" customWidth="1"/>
    <col min="2076" max="2086" width="3.28515625" style="1"/>
    <col min="2087" max="2087" width="10.85546875" style="1" customWidth="1"/>
    <col min="2088" max="2303" width="3.28515625" style="1"/>
    <col min="2304" max="2304" width="3.7109375" style="1" customWidth="1"/>
    <col min="2305" max="2305" width="10.7109375" style="1" customWidth="1"/>
    <col min="2306" max="2306" width="29.5703125" style="1" customWidth="1"/>
    <col min="2307" max="2307" width="18.5703125" style="1" customWidth="1"/>
    <col min="2308" max="2315" width="0" style="1" hidden="1" customWidth="1"/>
    <col min="2316" max="2316" width="8.5703125" style="1" customWidth="1"/>
    <col min="2317" max="2317" width="11.28515625" style="1" customWidth="1"/>
    <col min="2318" max="2318" width="8.5703125" style="1" customWidth="1"/>
    <col min="2319" max="2322" width="0" style="1" hidden="1" customWidth="1"/>
    <col min="2323" max="2323" width="9.28515625" style="1" customWidth="1"/>
    <col min="2324" max="2324" width="9.42578125" style="1" customWidth="1"/>
    <col min="2325" max="2325" width="10.5703125" style="1" customWidth="1"/>
    <col min="2326" max="2330" width="3.28515625" style="1"/>
    <col min="2331" max="2331" width="10.7109375" style="1" customWidth="1"/>
    <col min="2332" max="2342" width="3.28515625" style="1"/>
    <col min="2343" max="2343" width="10.85546875" style="1" customWidth="1"/>
    <col min="2344" max="2559" width="3.28515625" style="1"/>
    <col min="2560" max="2560" width="3.7109375" style="1" customWidth="1"/>
    <col min="2561" max="2561" width="10.7109375" style="1" customWidth="1"/>
    <col min="2562" max="2562" width="29.5703125" style="1" customWidth="1"/>
    <col min="2563" max="2563" width="18.5703125" style="1" customWidth="1"/>
    <col min="2564" max="2571" width="0" style="1" hidden="1" customWidth="1"/>
    <col min="2572" max="2572" width="8.5703125" style="1" customWidth="1"/>
    <col min="2573" max="2573" width="11.28515625" style="1" customWidth="1"/>
    <col min="2574" max="2574" width="8.5703125" style="1" customWidth="1"/>
    <col min="2575" max="2578" width="0" style="1" hidden="1" customWidth="1"/>
    <col min="2579" max="2579" width="9.28515625" style="1" customWidth="1"/>
    <col min="2580" max="2580" width="9.42578125" style="1" customWidth="1"/>
    <col min="2581" max="2581" width="10.5703125" style="1" customWidth="1"/>
    <col min="2582" max="2586" width="3.28515625" style="1"/>
    <col min="2587" max="2587" width="10.7109375" style="1" customWidth="1"/>
    <col min="2588" max="2598" width="3.28515625" style="1"/>
    <col min="2599" max="2599" width="10.85546875" style="1" customWidth="1"/>
    <col min="2600" max="2815" width="3.28515625" style="1"/>
    <col min="2816" max="2816" width="3.7109375" style="1" customWidth="1"/>
    <col min="2817" max="2817" width="10.7109375" style="1" customWidth="1"/>
    <col min="2818" max="2818" width="29.5703125" style="1" customWidth="1"/>
    <col min="2819" max="2819" width="18.5703125" style="1" customWidth="1"/>
    <col min="2820" max="2827" width="0" style="1" hidden="1" customWidth="1"/>
    <col min="2828" max="2828" width="8.5703125" style="1" customWidth="1"/>
    <col min="2829" max="2829" width="11.28515625" style="1" customWidth="1"/>
    <col min="2830" max="2830" width="8.5703125" style="1" customWidth="1"/>
    <col min="2831" max="2834" width="0" style="1" hidden="1" customWidth="1"/>
    <col min="2835" max="2835" width="9.28515625" style="1" customWidth="1"/>
    <col min="2836" max="2836" width="9.42578125" style="1" customWidth="1"/>
    <col min="2837" max="2837" width="10.5703125" style="1" customWidth="1"/>
    <col min="2838" max="2842" width="3.28515625" style="1"/>
    <col min="2843" max="2843" width="10.7109375" style="1" customWidth="1"/>
    <col min="2844" max="2854" width="3.28515625" style="1"/>
    <col min="2855" max="2855" width="10.85546875" style="1" customWidth="1"/>
    <col min="2856" max="3071" width="3.28515625" style="1"/>
    <col min="3072" max="3072" width="3.7109375" style="1" customWidth="1"/>
    <col min="3073" max="3073" width="10.7109375" style="1" customWidth="1"/>
    <col min="3074" max="3074" width="29.5703125" style="1" customWidth="1"/>
    <col min="3075" max="3075" width="18.5703125" style="1" customWidth="1"/>
    <col min="3076" max="3083" width="0" style="1" hidden="1" customWidth="1"/>
    <col min="3084" max="3084" width="8.5703125" style="1" customWidth="1"/>
    <col min="3085" max="3085" width="11.28515625" style="1" customWidth="1"/>
    <col min="3086" max="3086" width="8.5703125" style="1" customWidth="1"/>
    <col min="3087" max="3090" width="0" style="1" hidden="1" customWidth="1"/>
    <col min="3091" max="3091" width="9.28515625" style="1" customWidth="1"/>
    <col min="3092" max="3092" width="9.42578125" style="1" customWidth="1"/>
    <col min="3093" max="3093" width="10.5703125" style="1" customWidth="1"/>
    <col min="3094" max="3098" width="3.28515625" style="1"/>
    <col min="3099" max="3099" width="10.7109375" style="1" customWidth="1"/>
    <col min="3100" max="3110" width="3.28515625" style="1"/>
    <col min="3111" max="3111" width="10.85546875" style="1" customWidth="1"/>
    <col min="3112" max="3327" width="3.28515625" style="1"/>
    <col min="3328" max="3328" width="3.7109375" style="1" customWidth="1"/>
    <col min="3329" max="3329" width="10.7109375" style="1" customWidth="1"/>
    <col min="3330" max="3330" width="29.5703125" style="1" customWidth="1"/>
    <col min="3331" max="3331" width="18.5703125" style="1" customWidth="1"/>
    <col min="3332" max="3339" width="0" style="1" hidden="1" customWidth="1"/>
    <col min="3340" max="3340" width="8.5703125" style="1" customWidth="1"/>
    <col min="3341" max="3341" width="11.28515625" style="1" customWidth="1"/>
    <col min="3342" max="3342" width="8.5703125" style="1" customWidth="1"/>
    <col min="3343" max="3346" width="0" style="1" hidden="1" customWidth="1"/>
    <col min="3347" max="3347" width="9.28515625" style="1" customWidth="1"/>
    <col min="3348" max="3348" width="9.42578125" style="1" customWidth="1"/>
    <col min="3349" max="3349" width="10.5703125" style="1" customWidth="1"/>
    <col min="3350" max="3354" width="3.28515625" style="1"/>
    <col min="3355" max="3355" width="10.7109375" style="1" customWidth="1"/>
    <col min="3356" max="3366" width="3.28515625" style="1"/>
    <col min="3367" max="3367" width="10.85546875" style="1" customWidth="1"/>
    <col min="3368" max="3583" width="3.28515625" style="1"/>
    <col min="3584" max="3584" width="3.7109375" style="1" customWidth="1"/>
    <col min="3585" max="3585" width="10.7109375" style="1" customWidth="1"/>
    <col min="3586" max="3586" width="29.5703125" style="1" customWidth="1"/>
    <col min="3587" max="3587" width="18.5703125" style="1" customWidth="1"/>
    <col min="3588" max="3595" width="0" style="1" hidden="1" customWidth="1"/>
    <col min="3596" max="3596" width="8.5703125" style="1" customWidth="1"/>
    <col min="3597" max="3597" width="11.28515625" style="1" customWidth="1"/>
    <col min="3598" max="3598" width="8.5703125" style="1" customWidth="1"/>
    <col min="3599" max="3602" width="0" style="1" hidden="1" customWidth="1"/>
    <col min="3603" max="3603" width="9.28515625" style="1" customWidth="1"/>
    <col min="3604" max="3604" width="9.42578125" style="1" customWidth="1"/>
    <col min="3605" max="3605" width="10.5703125" style="1" customWidth="1"/>
    <col min="3606" max="3610" width="3.28515625" style="1"/>
    <col min="3611" max="3611" width="10.7109375" style="1" customWidth="1"/>
    <col min="3612" max="3622" width="3.28515625" style="1"/>
    <col min="3623" max="3623" width="10.85546875" style="1" customWidth="1"/>
    <col min="3624" max="3839" width="3.28515625" style="1"/>
    <col min="3840" max="3840" width="3.7109375" style="1" customWidth="1"/>
    <col min="3841" max="3841" width="10.7109375" style="1" customWidth="1"/>
    <col min="3842" max="3842" width="29.5703125" style="1" customWidth="1"/>
    <col min="3843" max="3843" width="18.5703125" style="1" customWidth="1"/>
    <col min="3844" max="3851" width="0" style="1" hidden="1" customWidth="1"/>
    <col min="3852" max="3852" width="8.5703125" style="1" customWidth="1"/>
    <col min="3853" max="3853" width="11.28515625" style="1" customWidth="1"/>
    <col min="3854" max="3854" width="8.5703125" style="1" customWidth="1"/>
    <col min="3855" max="3858" width="0" style="1" hidden="1" customWidth="1"/>
    <col min="3859" max="3859" width="9.28515625" style="1" customWidth="1"/>
    <col min="3860" max="3860" width="9.42578125" style="1" customWidth="1"/>
    <col min="3861" max="3861" width="10.5703125" style="1" customWidth="1"/>
    <col min="3862" max="3866" width="3.28515625" style="1"/>
    <col min="3867" max="3867" width="10.7109375" style="1" customWidth="1"/>
    <col min="3868" max="3878" width="3.28515625" style="1"/>
    <col min="3879" max="3879" width="10.85546875" style="1" customWidth="1"/>
    <col min="3880" max="4095" width="3.28515625" style="1"/>
    <col min="4096" max="4096" width="3.7109375" style="1" customWidth="1"/>
    <col min="4097" max="4097" width="10.7109375" style="1" customWidth="1"/>
    <col min="4098" max="4098" width="29.5703125" style="1" customWidth="1"/>
    <col min="4099" max="4099" width="18.5703125" style="1" customWidth="1"/>
    <col min="4100" max="4107" width="0" style="1" hidden="1" customWidth="1"/>
    <col min="4108" max="4108" width="8.5703125" style="1" customWidth="1"/>
    <col min="4109" max="4109" width="11.28515625" style="1" customWidth="1"/>
    <col min="4110" max="4110" width="8.5703125" style="1" customWidth="1"/>
    <col min="4111" max="4114" width="0" style="1" hidden="1" customWidth="1"/>
    <col min="4115" max="4115" width="9.28515625" style="1" customWidth="1"/>
    <col min="4116" max="4116" width="9.42578125" style="1" customWidth="1"/>
    <col min="4117" max="4117" width="10.5703125" style="1" customWidth="1"/>
    <col min="4118" max="4122" width="3.28515625" style="1"/>
    <col min="4123" max="4123" width="10.7109375" style="1" customWidth="1"/>
    <col min="4124" max="4134" width="3.28515625" style="1"/>
    <col min="4135" max="4135" width="10.85546875" style="1" customWidth="1"/>
    <col min="4136" max="4351" width="3.28515625" style="1"/>
    <col min="4352" max="4352" width="3.7109375" style="1" customWidth="1"/>
    <col min="4353" max="4353" width="10.7109375" style="1" customWidth="1"/>
    <col min="4354" max="4354" width="29.5703125" style="1" customWidth="1"/>
    <col min="4355" max="4355" width="18.5703125" style="1" customWidth="1"/>
    <col min="4356" max="4363" width="0" style="1" hidden="1" customWidth="1"/>
    <col min="4364" max="4364" width="8.5703125" style="1" customWidth="1"/>
    <col min="4365" max="4365" width="11.28515625" style="1" customWidth="1"/>
    <col min="4366" max="4366" width="8.5703125" style="1" customWidth="1"/>
    <col min="4367" max="4370" width="0" style="1" hidden="1" customWidth="1"/>
    <col min="4371" max="4371" width="9.28515625" style="1" customWidth="1"/>
    <col min="4372" max="4372" width="9.42578125" style="1" customWidth="1"/>
    <col min="4373" max="4373" width="10.5703125" style="1" customWidth="1"/>
    <col min="4374" max="4378" width="3.28515625" style="1"/>
    <col min="4379" max="4379" width="10.7109375" style="1" customWidth="1"/>
    <col min="4380" max="4390" width="3.28515625" style="1"/>
    <col min="4391" max="4391" width="10.85546875" style="1" customWidth="1"/>
    <col min="4392" max="4607" width="3.28515625" style="1"/>
    <col min="4608" max="4608" width="3.7109375" style="1" customWidth="1"/>
    <col min="4609" max="4609" width="10.7109375" style="1" customWidth="1"/>
    <col min="4610" max="4610" width="29.5703125" style="1" customWidth="1"/>
    <col min="4611" max="4611" width="18.5703125" style="1" customWidth="1"/>
    <col min="4612" max="4619" width="0" style="1" hidden="1" customWidth="1"/>
    <col min="4620" max="4620" width="8.5703125" style="1" customWidth="1"/>
    <col min="4621" max="4621" width="11.28515625" style="1" customWidth="1"/>
    <col min="4622" max="4622" width="8.5703125" style="1" customWidth="1"/>
    <col min="4623" max="4626" width="0" style="1" hidden="1" customWidth="1"/>
    <col min="4627" max="4627" width="9.28515625" style="1" customWidth="1"/>
    <col min="4628" max="4628" width="9.42578125" style="1" customWidth="1"/>
    <col min="4629" max="4629" width="10.5703125" style="1" customWidth="1"/>
    <col min="4630" max="4634" width="3.28515625" style="1"/>
    <col min="4635" max="4635" width="10.7109375" style="1" customWidth="1"/>
    <col min="4636" max="4646" width="3.28515625" style="1"/>
    <col min="4647" max="4647" width="10.85546875" style="1" customWidth="1"/>
    <col min="4648" max="4863" width="3.28515625" style="1"/>
    <col min="4864" max="4864" width="3.7109375" style="1" customWidth="1"/>
    <col min="4865" max="4865" width="10.7109375" style="1" customWidth="1"/>
    <col min="4866" max="4866" width="29.5703125" style="1" customWidth="1"/>
    <col min="4867" max="4867" width="18.5703125" style="1" customWidth="1"/>
    <col min="4868" max="4875" width="0" style="1" hidden="1" customWidth="1"/>
    <col min="4876" max="4876" width="8.5703125" style="1" customWidth="1"/>
    <col min="4877" max="4877" width="11.28515625" style="1" customWidth="1"/>
    <col min="4878" max="4878" width="8.5703125" style="1" customWidth="1"/>
    <col min="4879" max="4882" width="0" style="1" hidden="1" customWidth="1"/>
    <col min="4883" max="4883" width="9.28515625" style="1" customWidth="1"/>
    <col min="4884" max="4884" width="9.42578125" style="1" customWidth="1"/>
    <col min="4885" max="4885" width="10.5703125" style="1" customWidth="1"/>
    <col min="4886" max="4890" width="3.28515625" style="1"/>
    <col min="4891" max="4891" width="10.7109375" style="1" customWidth="1"/>
    <col min="4892" max="4902" width="3.28515625" style="1"/>
    <col min="4903" max="4903" width="10.85546875" style="1" customWidth="1"/>
    <col min="4904" max="5119" width="3.28515625" style="1"/>
    <col min="5120" max="5120" width="3.7109375" style="1" customWidth="1"/>
    <col min="5121" max="5121" width="10.7109375" style="1" customWidth="1"/>
    <col min="5122" max="5122" width="29.5703125" style="1" customWidth="1"/>
    <col min="5123" max="5123" width="18.5703125" style="1" customWidth="1"/>
    <col min="5124" max="5131" width="0" style="1" hidden="1" customWidth="1"/>
    <col min="5132" max="5132" width="8.5703125" style="1" customWidth="1"/>
    <col min="5133" max="5133" width="11.28515625" style="1" customWidth="1"/>
    <col min="5134" max="5134" width="8.5703125" style="1" customWidth="1"/>
    <col min="5135" max="5138" width="0" style="1" hidden="1" customWidth="1"/>
    <col min="5139" max="5139" width="9.28515625" style="1" customWidth="1"/>
    <col min="5140" max="5140" width="9.42578125" style="1" customWidth="1"/>
    <col min="5141" max="5141" width="10.5703125" style="1" customWidth="1"/>
    <col min="5142" max="5146" width="3.28515625" style="1"/>
    <col min="5147" max="5147" width="10.7109375" style="1" customWidth="1"/>
    <col min="5148" max="5158" width="3.28515625" style="1"/>
    <col min="5159" max="5159" width="10.85546875" style="1" customWidth="1"/>
    <col min="5160" max="5375" width="3.28515625" style="1"/>
    <col min="5376" max="5376" width="3.7109375" style="1" customWidth="1"/>
    <col min="5377" max="5377" width="10.7109375" style="1" customWidth="1"/>
    <col min="5378" max="5378" width="29.5703125" style="1" customWidth="1"/>
    <col min="5379" max="5379" width="18.5703125" style="1" customWidth="1"/>
    <col min="5380" max="5387" width="0" style="1" hidden="1" customWidth="1"/>
    <col min="5388" max="5388" width="8.5703125" style="1" customWidth="1"/>
    <col min="5389" max="5389" width="11.28515625" style="1" customWidth="1"/>
    <col min="5390" max="5390" width="8.5703125" style="1" customWidth="1"/>
    <col min="5391" max="5394" width="0" style="1" hidden="1" customWidth="1"/>
    <col min="5395" max="5395" width="9.28515625" style="1" customWidth="1"/>
    <col min="5396" max="5396" width="9.42578125" style="1" customWidth="1"/>
    <col min="5397" max="5397" width="10.5703125" style="1" customWidth="1"/>
    <col min="5398" max="5402" width="3.28515625" style="1"/>
    <col min="5403" max="5403" width="10.7109375" style="1" customWidth="1"/>
    <col min="5404" max="5414" width="3.28515625" style="1"/>
    <col min="5415" max="5415" width="10.85546875" style="1" customWidth="1"/>
    <col min="5416" max="5631" width="3.28515625" style="1"/>
    <col min="5632" max="5632" width="3.7109375" style="1" customWidth="1"/>
    <col min="5633" max="5633" width="10.7109375" style="1" customWidth="1"/>
    <col min="5634" max="5634" width="29.5703125" style="1" customWidth="1"/>
    <col min="5635" max="5635" width="18.5703125" style="1" customWidth="1"/>
    <col min="5636" max="5643" width="0" style="1" hidden="1" customWidth="1"/>
    <col min="5644" max="5644" width="8.5703125" style="1" customWidth="1"/>
    <col min="5645" max="5645" width="11.28515625" style="1" customWidth="1"/>
    <col min="5646" max="5646" width="8.5703125" style="1" customWidth="1"/>
    <col min="5647" max="5650" width="0" style="1" hidden="1" customWidth="1"/>
    <col min="5651" max="5651" width="9.28515625" style="1" customWidth="1"/>
    <col min="5652" max="5652" width="9.42578125" style="1" customWidth="1"/>
    <col min="5653" max="5653" width="10.5703125" style="1" customWidth="1"/>
    <col min="5654" max="5658" width="3.28515625" style="1"/>
    <col min="5659" max="5659" width="10.7109375" style="1" customWidth="1"/>
    <col min="5660" max="5670" width="3.28515625" style="1"/>
    <col min="5671" max="5671" width="10.85546875" style="1" customWidth="1"/>
    <col min="5672" max="5887" width="3.28515625" style="1"/>
    <col min="5888" max="5888" width="3.7109375" style="1" customWidth="1"/>
    <col min="5889" max="5889" width="10.7109375" style="1" customWidth="1"/>
    <col min="5890" max="5890" width="29.5703125" style="1" customWidth="1"/>
    <col min="5891" max="5891" width="18.5703125" style="1" customWidth="1"/>
    <col min="5892" max="5899" width="0" style="1" hidden="1" customWidth="1"/>
    <col min="5900" max="5900" width="8.5703125" style="1" customWidth="1"/>
    <col min="5901" max="5901" width="11.28515625" style="1" customWidth="1"/>
    <col min="5902" max="5902" width="8.5703125" style="1" customWidth="1"/>
    <col min="5903" max="5906" width="0" style="1" hidden="1" customWidth="1"/>
    <col min="5907" max="5907" width="9.28515625" style="1" customWidth="1"/>
    <col min="5908" max="5908" width="9.42578125" style="1" customWidth="1"/>
    <col min="5909" max="5909" width="10.5703125" style="1" customWidth="1"/>
    <col min="5910" max="5914" width="3.28515625" style="1"/>
    <col min="5915" max="5915" width="10.7109375" style="1" customWidth="1"/>
    <col min="5916" max="5926" width="3.28515625" style="1"/>
    <col min="5927" max="5927" width="10.85546875" style="1" customWidth="1"/>
    <col min="5928" max="6143" width="3.28515625" style="1"/>
    <col min="6144" max="6144" width="3.7109375" style="1" customWidth="1"/>
    <col min="6145" max="6145" width="10.7109375" style="1" customWidth="1"/>
    <col min="6146" max="6146" width="29.5703125" style="1" customWidth="1"/>
    <col min="6147" max="6147" width="18.5703125" style="1" customWidth="1"/>
    <col min="6148" max="6155" width="0" style="1" hidden="1" customWidth="1"/>
    <col min="6156" max="6156" width="8.5703125" style="1" customWidth="1"/>
    <col min="6157" max="6157" width="11.28515625" style="1" customWidth="1"/>
    <col min="6158" max="6158" width="8.5703125" style="1" customWidth="1"/>
    <col min="6159" max="6162" width="0" style="1" hidden="1" customWidth="1"/>
    <col min="6163" max="6163" width="9.28515625" style="1" customWidth="1"/>
    <col min="6164" max="6164" width="9.42578125" style="1" customWidth="1"/>
    <col min="6165" max="6165" width="10.5703125" style="1" customWidth="1"/>
    <col min="6166" max="6170" width="3.28515625" style="1"/>
    <col min="6171" max="6171" width="10.7109375" style="1" customWidth="1"/>
    <col min="6172" max="6182" width="3.28515625" style="1"/>
    <col min="6183" max="6183" width="10.85546875" style="1" customWidth="1"/>
    <col min="6184" max="6399" width="3.28515625" style="1"/>
    <col min="6400" max="6400" width="3.7109375" style="1" customWidth="1"/>
    <col min="6401" max="6401" width="10.7109375" style="1" customWidth="1"/>
    <col min="6402" max="6402" width="29.5703125" style="1" customWidth="1"/>
    <col min="6403" max="6403" width="18.5703125" style="1" customWidth="1"/>
    <col min="6404" max="6411" width="0" style="1" hidden="1" customWidth="1"/>
    <col min="6412" max="6412" width="8.5703125" style="1" customWidth="1"/>
    <col min="6413" max="6413" width="11.28515625" style="1" customWidth="1"/>
    <col min="6414" max="6414" width="8.5703125" style="1" customWidth="1"/>
    <col min="6415" max="6418" width="0" style="1" hidden="1" customWidth="1"/>
    <col min="6419" max="6419" width="9.28515625" style="1" customWidth="1"/>
    <col min="6420" max="6420" width="9.42578125" style="1" customWidth="1"/>
    <col min="6421" max="6421" width="10.5703125" style="1" customWidth="1"/>
    <col min="6422" max="6426" width="3.28515625" style="1"/>
    <col min="6427" max="6427" width="10.7109375" style="1" customWidth="1"/>
    <col min="6428" max="6438" width="3.28515625" style="1"/>
    <col min="6439" max="6439" width="10.85546875" style="1" customWidth="1"/>
    <col min="6440" max="6655" width="3.28515625" style="1"/>
    <col min="6656" max="6656" width="3.7109375" style="1" customWidth="1"/>
    <col min="6657" max="6657" width="10.7109375" style="1" customWidth="1"/>
    <col min="6658" max="6658" width="29.5703125" style="1" customWidth="1"/>
    <col min="6659" max="6659" width="18.5703125" style="1" customWidth="1"/>
    <col min="6660" max="6667" width="0" style="1" hidden="1" customWidth="1"/>
    <col min="6668" max="6668" width="8.5703125" style="1" customWidth="1"/>
    <col min="6669" max="6669" width="11.28515625" style="1" customWidth="1"/>
    <col min="6670" max="6670" width="8.5703125" style="1" customWidth="1"/>
    <col min="6671" max="6674" width="0" style="1" hidden="1" customWidth="1"/>
    <col min="6675" max="6675" width="9.28515625" style="1" customWidth="1"/>
    <col min="6676" max="6676" width="9.42578125" style="1" customWidth="1"/>
    <col min="6677" max="6677" width="10.5703125" style="1" customWidth="1"/>
    <col min="6678" max="6682" width="3.28515625" style="1"/>
    <col min="6683" max="6683" width="10.7109375" style="1" customWidth="1"/>
    <col min="6684" max="6694" width="3.28515625" style="1"/>
    <col min="6695" max="6695" width="10.85546875" style="1" customWidth="1"/>
    <col min="6696" max="6911" width="3.28515625" style="1"/>
    <col min="6912" max="6912" width="3.7109375" style="1" customWidth="1"/>
    <col min="6913" max="6913" width="10.7109375" style="1" customWidth="1"/>
    <col min="6914" max="6914" width="29.5703125" style="1" customWidth="1"/>
    <col min="6915" max="6915" width="18.5703125" style="1" customWidth="1"/>
    <col min="6916" max="6923" width="0" style="1" hidden="1" customWidth="1"/>
    <col min="6924" max="6924" width="8.5703125" style="1" customWidth="1"/>
    <col min="6925" max="6925" width="11.28515625" style="1" customWidth="1"/>
    <col min="6926" max="6926" width="8.5703125" style="1" customWidth="1"/>
    <col min="6927" max="6930" width="0" style="1" hidden="1" customWidth="1"/>
    <col min="6931" max="6931" width="9.28515625" style="1" customWidth="1"/>
    <col min="6932" max="6932" width="9.42578125" style="1" customWidth="1"/>
    <col min="6933" max="6933" width="10.5703125" style="1" customWidth="1"/>
    <col min="6934" max="6938" width="3.28515625" style="1"/>
    <col min="6939" max="6939" width="10.7109375" style="1" customWidth="1"/>
    <col min="6940" max="6950" width="3.28515625" style="1"/>
    <col min="6951" max="6951" width="10.85546875" style="1" customWidth="1"/>
    <col min="6952" max="7167" width="3.28515625" style="1"/>
    <col min="7168" max="7168" width="3.7109375" style="1" customWidth="1"/>
    <col min="7169" max="7169" width="10.7109375" style="1" customWidth="1"/>
    <col min="7170" max="7170" width="29.5703125" style="1" customWidth="1"/>
    <col min="7171" max="7171" width="18.5703125" style="1" customWidth="1"/>
    <col min="7172" max="7179" width="0" style="1" hidden="1" customWidth="1"/>
    <col min="7180" max="7180" width="8.5703125" style="1" customWidth="1"/>
    <col min="7181" max="7181" width="11.28515625" style="1" customWidth="1"/>
    <col min="7182" max="7182" width="8.5703125" style="1" customWidth="1"/>
    <col min="7183" max="7186" width="0" style="1" hidden="1" customWidth="1"/>
    <col min="7187" max="7187" width="9.28515625" style="1" customWidth="1"/>
    <col min="7188" max="7188" width="9.42578125" style="1" customWidth="1"/>
    <col min="7189" max="7189" width="10.5703125" style="1" customWidth="1"/>
    <col min="7190" max="7194" width="3.28515625" style="1"/>
    <col min="7195" max="7195" width="10.7109375" style="1" customWidth="1"/>
    <col min="7196" max="7206" width="3.28515625" style="1"/>
    <col min="7207" max="7207" width="10.85546875" style="1" customWidth="1"/>
    <col min="7208" max="7423" width="3.28515625" style="1"/>
    <col min="7424" max="7424" width="3.7109375" style="1" customWidth="1"/>
    <col min="7425" max="7425" width="10.7109375" style="1" customWidth="1"/>
    <col min="7426" max="7426" width="29.5703125" style="1" customWidth="1"/>
    <col min="7427" max="7427" width="18.5703125" style="1" customWidth="1"/>
    <col min="7428" max="7435" width="0" style="1" hidden="1" customWidth="1"/>
    <col min="7436" max="7436" width="8.5703125" style="1" customWidth="1"/>
    <col min="7437" max="7437" width="11.28515625" style="1" customWidth="1"/>
    <col min="7438" max="7438" width="8.5703125" style="1" customWidth="1"/>
    <col min="7439" max="7442" width="0" style="1" hidden="1" customWidth="1"/>
    <col min="7443" max="7443" width="9.28515625" style="1" customWidth="1"/>
    <col min="7444" max="7444" width="9.42578125" style="1" customWidth="1"/>
    <col min="7445" max="7445" width="10.5703125" style="1" customWidth="1"/>
    <col min="7446" max="7450" width="3.28515625" style="1"/>
    <col min="7451" max="7451" width="10.7109375" style="1" customWidth="1"/>
    <col min="7452" max="7462" width="3.28515625" style="1"/>
    <col min="7463" max="7463" width="10.85546875" style="1" customWidth="1"/>
    <col min="7464" max="7679" width="3.28515625" style="1"/>
    <col min="7680" max="7680" width="3.7109375" style="1" customWidth="1"/>
    <col min="7681" max="7681" width="10.7109375" style="1" customWidth="1"/>
    <col min="7682" max="7682" width="29.5703125" style="1" customWidth="1"/>
    <col min="7683" max="7683" width="18.5703125" style="1" customWidth="1"/>
    <col min="7684" max="7691" width="0" style="1" hidden="1" customWidth="1"/>
    <col min="7692" max="7692" width="8.5703125" style="1" customWidth="1"/>
    <col min="7693" max="7693" width="11.28515625" style="1" customWidth="1"/>
    <col min="7694" max="7694" width="8.5703125" style="1" customWidth="1"/>
    <col min="7695" max="7698" width="0" style="1" hidden="1" customWidth="1"/>
    <col min="7699" max="7699" width="9.28515625" style="1" customWidth="1"/>
    <col min="7700" max="7700" width="9.42578125" style="1" customWidth="1"/>
    <col min="7701" max="7701" width="10.5703125" style="1" customWidth="1"/>
    <col min="7702" max="7706" width="3.28515625" style="1"/>
    <col min="7707" max="7707" width="10.7109375" style="1" customWidth="1"/>
    <col min="7708" max="7718" width="3.28515625" style="1"/>
    <col min="7719" max="7719" width="10.85546875" style="1" customWidth="1"/>
    <col min="7720" max="7935" width="3.28515625" style="1"/>
    <col min="7936" max="7936" width="3.7109375" style="1" customWidth="1"/>
    <col min="7937" max="7937" width="10.7109375" style="1" customWidth="1"/>
    <col min="7938" max="7938" width="29.5703125" style="1" customWidth="1"/>
    <col min="7939" max="7939" width="18.5703125" style="1" customWidth="1"/>
    <col min="7940" max="7947" width="0" style="1" hidden="1" customWidth="1"/>
    <col min="7948" max="7948" width="8.5703125" style="1" customWidth="1"/>
    <col min="7949" max="7949" width="11.28515625" style="1" customWidth="1"/>
    <col min="7950" max="7950" width="8.5703125" style="1" customWidth="1"/>
    <col min="7951" max="7954" width="0" style="1" hidden="1" customWidth="1"/>
    <col min="7955" max="7955" width="9.28515625" style="1" customWidth="1"/>
    <col min="7956" max="7956" width="9.42578125" style="1" customWidth="1"/>
    <col min="7957" max="7957" width="10.5703125" style="1" customWidth="1"/>
    <col min="7958" max="7962" width="3.28515625" style="1"/>
    <col min="7963" max="7963" width="10.7109375" style="1" customWidth="1"/>
    <col min="7964" max="7974" width="3.28515625" style="1"/>
    <col min="7975" max="7975" width="10.85546875" style="1" customWidth="1"/>
    <col min="7976" max="8191" width="3.28515625" style="1"/>
    <col min="8192" max="8192" width="3.7109375" style="1" customWidth="1"/>
    <col min="8193" max="8193" width="10.7109375" style="1" customWidth="1"/>
    <col min="8194" max="8194" width="29.5703125" style="1" customWidth="1"/>
    <col min="8195" max="8195" width="18.5703125" style="1" customWidth="1"/>
    <col min="8196" max="8203" width="0" style="1" hidden="1" customWidth="1"/>
    <col min="8204" max="8204" width="8.5703125" style="1" customWidth="1"/>
    <col min="8205" max="8205" width="11.28515625" style="1" customWidth="1"/>
    <col min="8206" max="8206" width="8.5703125" style="1" customWidth="1"/>
    <col min="8207" max="8210" width="0" style="1" hidden="1" customWidth="1"/>
    <col min="8211" max="8211" width="9.28515625" style="1" customWidth="1"/>
    <col min="8212" max="8212" width="9.42578125" style="1" customWidth="1"/>
    <col min="8213" max="8213" width="10.5703125" style="1" customWidth="1"/>
    <col min="8214" max="8218" width="3.28515625" style="1"/>
    <col min="8219" max="8219" width="10.7109375" style="1" customWidth="1"/>
    <col min="8220" max="8230" width="3.28515625" style="1"/>
    <col min="8231" max="8231" width="10.85546875" style="1" customWidth="1"/>
    <col min="8232" max="8447" width="3.28515625" style="1"/>
    <col min="8448" max="8448" width="3.7109375" style="1" customWidth="1"/>
    <col min="8449" max="8449" width="10.7109375" style="1" customWidth="1"/>
    <col min="8450" max="8450" width="29.5703125" style="1" customWidth="1"/>
    <col min="8451" max="8451" width="18.5703125" style="1" customWidth="1"/>
    <col min="8452" max="8459" width="0" style="1" hidden="1" customWidth="1"/>
    <col min="8460" max="8460" width="8.5703125" style="1" customWidth="1"/>
    <col min="8461" max="8461" width="11.28515625" style="1" customWidth="1"/>
    <col min="8462" max="8462" width="8.5703125" style="1" customWidth="1"/>
    <col min="8463" max="8466" width="0" style="1" hidden="1" customWidth="1"/>
    <col min="8467" max="8467" width="9.28515625" style="1" customWidth="1"/>
    <col min="8468" max="8468" width="9.42578125" style="1" customWidth="1"/>
    <col min="8469" max="8469" width="10.5703125" style="1" customWidth="1"/>
    <col min="8470" max="8474" width="3.28515625" style="1"/>
    <col min="8475" max="8475" width="10.7109375" style="1" customWidth="1"/>
    <col min="8476" max="8486" width="3.28515625" style="1"/>
    <col min="8487" max="8487" width="10.85546875" style="1" customWidth="1"/>
    <col min="8488" max="8703" width="3.28515625" style="1"/>
    <col min="8704" max="8704" width="3.7109375" style="1" customWidth="1"/>
    <col min="8705" max="8705" width="10.7109375" style="1" customWidth="1"/>
    <col min="8706" max="8706" width="29.5703125" style="1" customWidth="1"/>
    <col min="8707" max="8707" width="18.5703125" style="1" customWidth="1"/>
    <col min="8708" max="8715" width="0" style="1" hidden="1" customWidth="1"/>
    <col min="8716" max="8716" width="8.5703125" style="1" customWidth="1"/>
    <col min="8717" max="8717" width="11.28515625" style="1" customWidth="1"/>
    <col min="8718" max="8718" width="8.5703125" style="1" customWidth="1"/>
    <col min="8719" max="8722" width="0" style="1" hidden="1" customWidth="1"/>
    <col min="8723" max="8723" width="9.28515625" style="1" customWidth="1"/>
    <col min="8724" max="8724" width="9.42578125" style="1" customWidth="1"/>
    <col min="8725" max="8725" width="10.5703125" style="1" customWidth="1"/>
    <col min="8726" max="8730" width="3.28515625" style="1"/>
    <col min="8731" max="8731" width="10.7109375" style="1" customWidth="1"/>
    <col min="8732" max="8742" width="3.28515625" style="1"/>
    <col min="8743" max="8743" width="10.85546875" style="1" customWidth="1"/>
    <col min="8744" max="8959" width="3.28515625" style="1"/>
    <col min="8960" max="8960" width="3.7109375" style="1" customWidth="1"/>
    <col min="8961" max="8961" width="10.7109375" style="1" customWidth="1"/>
    <col min="8962" max="8962" width="29.5703125" style="1" customWidth="1"/>
    <col min="8963" max="8963" width="18.5703125" style="1" customWidth="1"/>
    <col min="8964" max="8971" width="0" style="1" hidden="1" customWidth="1"/>
    <col min="8972" max="8972" width="8.5703125" style="1" customWidth="1"/>
    <col min="8973" max="8973" width="11.28515625" style="1" customWidth="1"/>
    <col min="8974" max="8974" width="8.5703125" style="1" customWidth="1"/>
    <col min="8975" max="8978" width="0" style="1" hidden="1" customWidth="1"/>
    <col min="8979" max="8979" width="9.28515625" style="1" customWidth="1"/>
    <col min="8980" max="8980" width="9.42578125" style="1" customWidth="1"/>
    <col min="8981" max="8981" width="10.5703125" style="1" customWidth="1"/>
    <col min="8982" max="8986" width="3.28515625" style="1"/>
    <col min="8987" max="8987" width="10.7109375" style="1" customWidth="1"/>
    <col min="8988" max="8998" width="3.28515625" style="1"/>
    <col min="8999" max="8999" width="10.85546875" style="1" customWidth="1"/>
    <col min="9000" max="9215" width="3.28515625" style="1"/>
    <col min="9216" max="9216" width="3.7109375" style="1" customWidth="1"/>
    <col min="9217" max="9217" width="10.7109375" style="1" customWidth="1"/>
    <col min="9218" max="9218" width="29.5703125" style="1" customWidth="1"/>
    <col min="9219" max="9219" width="18.5703125" style="1" customWidth="1"/>
    <col min="9220" max="9227" width="0" style="1" hidden="1" customWidth="1"/>
    <col min="9228" max="9228" width="8.5703125" style="1" customWidth="1"/>
    <col min="9229" max="9229" width="11.28515625" style="1" customWidth="1"/>
    <col min="9230" max="9230" width="8.5703125" style="1" customWidth="1"/>
    <col min="9231" max="9234" width="0" style="1" hidden="1" customWidth="1"/>
    <col min="9235" max="9235" width="9.28515625" style="1" customWidth="1"/>
    <col min="9236" max="9236" width="9.42578125" style="1" customWidth="1"/>
    <col min="9237" max="9237" width="10.5703125" style="1" customWidth="1"/>
    <col min="9238" max="9242" width="3.28515625" style="1"/>
    <col min="9243" max="9243" width="10.7109375" style="1" customWidth="1"/>
    <col min="9244" max="9254" width="3.28515625" style="1"/>
    <col min="9255" max="9255" width="10.85546875" style="1" customWidth="1"/>
    <col min="9256" max="9471" width="3.28515625" style="1"/>
    <col min="9472" max="9472" width="3.7109375" style="1" customWidth="1"/>
    <col min="9473" max="9473" width="10.7109375" style="1" customWidth="1"/>
    <col min="9474" max="9474" width="29.5703125" style="1" customWidth="1"/>
    <col min="9475" max="9475" width="18.5703125" style="1" customWidth="1"/>
    <col min="9476" max="9483" width="0" style="1" hidden="1" customWidth="1"/>
    <col min="9484" max="9484" width="8.5703125" style="1" customWidth="1"/>
    <col min="9485" max="9485" width="11.28515625" style="1" customWidth="1"/>
    <col min="9486" max="9486" width="8.5703125" style="1" customWidth="1"/>
    <col min="9487" max="9490" width="0" style="1" hidden="1" customWidth="1"/>
    <col min="9491" max="9491" width="9.28515625" style="1" customWidth="1"/>
    <col min="9492" max="9492" width="9.42578125" style="1" customWidth="1"/>
    <col min="9493" max="9493" width="10.5703125" style="1" customWidth="1"/>
    <col min="9494" max="9498" width="3.28515625" style="1"/>
    <col min="9499" max="9499" width="10.7109375" style="1" customWidth="1"/>
    <col min="9500" max="9510" width="3.28515625" style="1"/>
    <col min="9511" max="9511" width="10.85546875" style="1" customWidth="1"/>
    <col min="9512" max="9727" width="3.28515625" style="1"/>
    <col min="9728" max="9728" width="3.7109375" style="1" customWidth="1"/>
    <col min="9729" max="9729" width="10.7109375" style="1" customWidth="1"/>
    <col min="9730" max="9730" width="29.5703125" style="1" customWidth="1"/>
    <col min="9731" max="9731" width="18.5703125" style="1" customWidth="1"/>
    <col min="9732" max="9739" width="0" style="1" hidden="1" customWidth="1"/>
    <col min="9740" max="9740" width="8.5703125" style="1" customWidth="1"/>
    <col min="9741" max="9741" width="11.28515625" style="1" customWidth="1"/>
    <col min="9742" max="9742" width="8.5703125" style="1" customWidth="1"/>
    <col min="9743" max="9746" width="0" style="1" hidden="1" customWidth="1"/>
    <col min="9747" max="9747" width="9.28515625" style="1" customWidth="1"/>
    <col min="9748" max="9748" width="9.42578125" style="1" customWidth="1"/>
    <col min="9749" max="9749" width="10.5703125" style="1" customWidth="1"/>
    <col min="9750" max="9754" width="3.28515625" style="1"/>
    <col min="9755" max="9755" width="10.7109375" style="1" customWidth="1"/>
    <col min="9756" max="9766" width="3.28515625" style="1"/>
    <col min="9767" max="9767" width="10.85546875" style="1" customWidth="1"/>
    <col min="9768" max="9983" width="3.28515625" style="1"/>
    <col min="9984" max="9984" width="3.7109375" style="1" customWidth="1"/>
    <col min="9985" max="9985" width="10.7109375" style="1" customWidth="1"/>
    <col min="9986" max="9986" width="29.5703125" style="1" customWidth="1"/>
    <col min="9987" max="9987" width="18.5703125" style="1" customWidth="1"/>
    <col min="9988" max="9995" width="0" style="1" hidden="1" customWidth="1"/>
    <col min="9996" max="9996" width="8.5703125" style="1" customWidth="1"/>
    <col min="9997" max="9997" width="11.28515625" style="1" customWidth="1"/>
    <col min="9998" max="9998" width="8.5703125" style="1" customWidth="1"/>
    <col min="9999" max="10002" width="0" style="1" hidden="1" customWidth="1"/>
    <col min="10003" max="10003" width="9.28515625" style="1" customWidth="1"/>
    <col min="10004" max="10004" width="9.42578125" style="1" customWidth="1"/>
    <col min="10005" max="10005" width="10.5703125" style="1" customWidth="1"/>
    <col min="10006" max="10010" width="3.28515625" style="1"/>
    <col min="10011" max="10011" width="10.7109375" style="1" customWidth="1"/>
    <col min="10012" max="10022" width="3.28515625" style="1"/>
    <col min="10023" max="10023" width="10.85546875" style="1" customWidth="1"/>
    <col min="10024" max="10239" width="3.28515625" style="1"/>
    <col min="10240" max="10240" width="3.7109375" style="1" customWidth="1"/>
    <col min="10241" max="10241" width="10.7109375" style="1" customWidth="1"/>
    <col min="10242" max="10242" width="29.5703125" style="1" customWidth="1"/>
    <col min="10243" max="10243" width="18.5703125" style="1" customWidth="1"/>
    <col min="10244" max="10251" width="0" style="1" hidden="1" customWidth="1"/>
    <col min="10252" max="10252" width="8.5703125" style="1" customWidth="1"/>
    <col min="10253" max="10253" width="11.28515625" style="1" customWidth="1"/>
    <col min="10254" max="10254" width="8.5703125" style="1" customWidth="1"/>
    <col min="10255" max="10258" width="0" style="1" hidden="1" customWidth="1"/>
    <col min="10259" max="10259" width="9.28515625" style="1" customWidth="1"/>
    <col min="10260" max="10260" width="9.42578125" style="1" customWidth="1"/>
    <col min="10261" max="10261" width="10.5703125" style="1" customWidth="1"/>
    <col min="10262" max="10266" width="3.28515625" style="1"/>
    <col min="10267" max="10267" width="10.7109375" style="1" customWidth="1"/>
    <col min="10268" max="10278" width="3.28515625" style="1"/>
    <col min="10279" max="10279" width="10.85546875" style="1" customWidth="1"/>
    <col min="10280" max="10495" width="3.28515625" style="1"/>
    <col min="10496" max="10496" width="3.7109375" style="1" customWidth="1"/>
    <col min="10497" max="10497" width="10.7109375" style="1" customWidth="1"/>
    <col min="10498" max="10498" width="29.5703125" style="1" customWidth="1"/>
    <col min="10499" max="10499" width="18.5703125" style="1" customWidth="1"/>
    <col min="10500" max="10507" width="0" style="1" hidden="1" customWidth="1"/>
    <col min="10508" max="10508" width="8.5703125" style="1" customWidth="1"/>
    <col min="10509" max="10509" width="11.28515625" style="1" customWidth="1"/>
    <col min="10510" max="10510" width="8.5703125" style="1" customWidth="1"/>
    <col min="10511" max="10514" width="0" style="1" hidden="1" customWidth="1"/>
    <col min="10515" max="10515" width="9.28515625" style="1" customWidth="1"/>
    <col min="10516" max="10516" width="9.42578125" style="1" customWidth="1"/>
    <col min="10517" max="10517" width="10.5703125" style="1" customWidth="1"/>
    <col min="10518" max="10522" width="3.28515625" style="1"/>
    <col min="10523" max="10523" width="10.7109375" style="1" customWidth="1"/>
    <col min="10524" max="10534" width="3.28515625" style="1"/>
    <col min="10535" max="10535" width="10.85546875" style="1" customWidth="1"/>
    <col min="10536" max="10751" width="3.28515625" style="1"/>
    <col min="10752" max="10752" width="3.7109375" style="1" customWidth="1"/>
    <col min="10753" max="10753" width="10.7109375" style="1" customWidth="1"/>
    <col min="10754" max="10754" width="29.5703125" style="1" customWidth="1"/>
    <col min="10755" max="10755" width="18.5703125" style="1" customWidth="1"/>
    <col min="10756" max="10763" width="0" style="1" hidden="1" customWidth="1"/>
    <col min="10764" max="10764" width="8.5703125" style="1" customWidth="1"/>
    <col min="10765" max="10765" width="11.28515625" style="1" customWidth="1"/>
    <col min="10766" max="10766" width="8.5703125" style="1" customWidth="1"/>
    <col min="10767" max="10770" width="0" style="1" hidden="1" customWidth="1"/>
    <col min="10771" max="10771" width="9.28515625" style="1" customWidth="1"/>
    <col min="10772" max="10772" width="9.42578125" style="1" customWidth="1"/>
    <col min="10773" max="10773" width="10.5703125" style="1" customWidth="1"/>
    <col min="10774" max="10778" width="3.28515625" style="1"/>
    <col min="10779" max="10779" width="10.7109375" style="1" customWidth="1"/>
    <col min="10780" max="10790" width="3.28515625" style="1"/>
    <col min="10791" max="10791" width="10.85546875" style="1" customWidth="1"/>
    <col min="10792" max="11007" width="3.28515625" style="1"/>
    <col min="11008" max="11008" width="3.7109375" style="1" customWidth="1"/>
    <col min="11009" max="11009" width="10.7109375" style="1" customWidth="1"/>
    <col min="11010" max="11010" width="29.5703125" style="1" customWidth="1"/>
    <col min="11011" max="11011" width="18.5703125" style="1" customWidth="1"/>
    <col min="11012" max="11019" width="0" style="1" hidden="1" customWidth="1"/>
    <col min="11020" max="11020" width="8.5703125" style="1" customWidth="1"/>
    <col min="11021" max="11021" width="11.28515625" style="1" customWidth="1"/>
    <col min="11022" max="11022" width="8.5703125" style="1" customWidth="1"/>
    <col min="11023" max="11026" width="0" style="1" hidden="1" customWidth="1"/>
    <col min="11027" max="11027" width="9.28515625" style="1" customWidth="1"/>
    <col min="11028" max="11028" width="9.42578125" style="1" customWidth="1"/>
    <col min="11029" max="11029" width="10.5703125" style="1" customWidth="1"/>
    <col min="11030" max="11034" width="3.28515625" style="1"/>
    <col min="11035" max="11035" width="10.7109375" style="1" customWidth="1"/>
    <col min="11036" max="11046" width="3.28515625" style="1"/>
    <col min="11047" max="11047" width="10.85546875" style="1" customWidth="1"/>
    <col min="11048" max="11263" width="3.28515625" style="1"/>
    <col min="11264" max="11264" width="3.7109375" style="1" customWidth="1"/>
    <col min="11265" max="11265" width="10.7109375" style="1" customWidth="1"/>
    <col min="11266" max="11266" width="29.5703125" style="1" customWidth="1"/>
    <col min="11267" max="11267" width="18.5703125" style="1" customWidth="1"/>
    <col min="11268" max="11275" width="0" style="1" hidden="1" customWidth="1"/>
    <col min="11276" max="11276" width="8.5703125" style="1" customWidth="1"/>
    <col min="11277" max="11277" width="11.28515625" style="1" customWidth="1"/>
    <col min="11278" max="11278" width="8.5703125" style="1" customWidth="1"/>
    <col min="11279" max="11282" width="0" style="1" hidden="1" customWidth="1"/>
    <col min="11283" max="11283" width="9.28515625" style="1" customWidth="1"/>
    <col min="11284" max="11284" width="9.42578125" style="1" customWidth="1"/>
    <col min="11285" max="11285" width="10.5703125" style="1" customWidth="1"/>
    <col min="11286" max="11290" width="3.28515625" style="1"/>
    <col min="11291" max="11291" width="10.7109375" style="1" customWidth="1"/>
    <col min="11292" max="11302" width="3.28515625" style="1"/>
    <col min="11303" max="11303" width="10.85546875" style="1" customWidth="1"/>
    <col min="11304" max="11519" width="3.28515625" style="1"/>
    <col min="11520" max="11520" width="3.7109375" style="1" customWidth="1"/>
    <col min="11521" max="11521" width="10.7109375" style="1" customWidth="1"/>
    <col min="11522" max="11522" width="29.5703125" style="1" customWidth="1"/>
    <col min="11523" max="11523" width="18.5703125" style="1" customWidth="1"/>
    <col min="11524" max="11531" width="0" style="1" hidden="1" customWidth="1"/>
    <col min="11532" max="11532" width="8.5703125" style="1" customWidth="1"/>
    <col min="11533" max="11533" width="11.28515625" style="1" customWidth="1"/>
    <col min="11534" max="11534" width="8.5703125" style="1" customWidth="1"/>
    <col min="11535" max="11538" width="0" style="1" hidden="1" customWidth="1"/>
    <col min="11539" max="11539" width="9.28515625" style="1" customWidth="1"/>
    <col min="11540" max="11540" width="9.42578125" style="1" customWidth="1"/>
    <col min="11541" max="11541" width="10.5703125" style="1" customWidth="1"/>
    <col min="11542" max="11546" width="3.28515625" style="1"/>
    <col min="11547" max="11547" width="10.7109375" style="1" customWidth="1"/>
    <col min="11548" max="11558" width="3.28515625" style="1"/>
    <col min="11559" max="11559" width="10.85546875" style="1" customWidth="1"/>
    <col min="11560" max="11775" width="3.28515625" style="1"/>
    <col min="11776" max="11776" width="3.7109375" style="1" customWidth="1"/>
    <col min="11777" max="11777" width="10.7109375" style="1" customWidth="1"/>
    <col min="11778" max="11778" width="29.5703125" style="1" customWidth="1"/>
    <col min="11779" max="11779" width="18.5703125" style="1" customWidth="1"/>
    <col min="11780" max="11787" width="0" style="1" hidden="1" customWidth="1"/>
    <col min="11788" max="11788" width="8.5703125" style="1" customWidth="1"/>
    <col min="11789" max="11789" width="11.28515625" style="1" customWidth="1"/>
    <col min="11790" max="11790" width="8.5703125" style="1" customWidth="1"/>
    <col min="11791" max="11794" width="0" style="1" hidden="1" customWidth="1"/>
    <col min="11795" max="11795" width="9.28515625" style="1" customWidth="1"/>
    <col min="11796" max="11796" width="9.42578125" style="1" customWidth="1"/>
    <col min="11797" max="11797" width="10.5703125" style="1" customWidth="1"/>
    <col min="11798" max="11802" width="3.28515625" style="1"/>
    <col min="11803" max="11803" width="10.7109375" style="1" customWidth="1"/>
    <col min="11804" max="11814" width="3.28515625" style="1"/>
    <col min="11815" max="11815" width="10.85546875" style="1" customWidth="1"/>
    <col min="11816" max="12031" width="3.28515625" style="1"/>
    <col min="12032" max="12032" width="3.7109375" style="1" customWidth="1"/>
    <col min="12033" max="12033" width="10.7109375" style="1" customWidth="1"/>
    <col min="12034" max="12034" width="29.5703125" style="1" customWidth="1"/>
    <col min="12035" max="12035" width="18.5703125" style="1" customWidth="1"/>
    <col min="12036" max="12043" width="0" style="1" hidden="1" customWidth="1"/>
    <col min="12044" max="12044" width="8.5703125" style="1" customWidth="1"/>
    <col min="12045" max="12045" width="11.28515625" style="1" customWidth="1"/>
    <col min="12046" max="12046" width="8.5703125" style="1" customWidth="1"/>
    <col min="12047" max="12050" width="0" style="1" hidden="1" customWidth="1"/>
    <col min="12051" max="12051" width="9.28515625" style="1" customWidth="1"/>
    <col min="12052" max="12052" width="9.42578125" style="1" customWidth="1"/>
    <col min="12053" max="12053" width="10.5703125" style="1" customWidth="1"/>
    <col min="12054" max="12058" width="3.28515625" style="1"/>
    <col min="12059" max="12059" width="10.7109375" style="1" customWidth="1"/>
    <col min="12060" max="12070" width="3.28515625" style="1"/>
    <col min="12071" max="12071" width="10.85546875" style="1" customWidth="1"/>
    <col min="12072" max="12287" width="3.28515625" style="1"/>
    <col min="12288" max="12288" width="3.7109375" style="1" customWidth="1"/>
    <col min="12289" max="12289" width="10.7109375" style="1" customWidth="1"/>
    <col min="12290" max="12290" width="29.5703125" style="1" customWidth="1"/>
    <col min="12291" max="12291" width="18.5703125" style="1" customWidth="1"/>
    <col min="12292" max="12299" width="0" style="1" hidden="1" customWidth="1"/>
    <col min="12300" max="12300" width="8.5703125" style="1" customWidth="1"/>
    <col min="12301" max="12301" width="11.28515625" style="1" customWidth="1"/>
    <col min="12302" max="12302" width="8.5703125" style="1" customWidth="1"/>
    <col min="12303" max="12306" width="0" style="1" hidden="1" customWidth="1"/>
    <col min="12307" max="12307" width="9.28515625" style="1" customWidth="1"/>
    <col min="12308" max="12308" width="9.42578125" style="1" customWidth="1"/>
    <col min="12309" max="12309" width="10.5703125" style="1" customWidth="1"/>
    <col min="12310" max="12314" width="3.28515625" style="1"/>
    <col min="12315" max="12315" width="10.7109375" style="1" customWidth="1"/>
    <col min="12316" max="12326" width="3.28515625" style="1"/>
    <col min="12327" max="12327" width="10.85546875" style="1" customWidth="1"/>
    <col min="12328" max="12543" width="3.28515625" style="1"/>
    <col min="12544" max="12544" width="3.7109375" style="1" customWidth="1"/>
    <col min="12545" max="12545" width="10.7109375" style="1" customWidth="1"/>
    <col min="12546" max="12546" width="29.5703125" style="1" customWidth="1"/>
    <col min="12547" max="12547" width="18.5703125" style="1" customWidth="1"/>
    <col min="12548" max="12555" width="0" style="1" hidden="1" customWidth="1"/>
    <col min="12556" max="12556" width="8.5703125" style="1" customWidth="1"/>
    <col min="12557" max="12557" width="11.28515625" style="1" customWidth="1"/>
    <col min="12558" max="12558" width="8.5703125" style="1" customWidth="1"/>
    <col min="12559" max="12562" width="0" style="1" hidden="1" customWidth="1"/>
    <col min="12563" max="12563" width="9.28515625" style="1" customWidth="1"/>
    <col min="12564" max="12564" width="9.42578125" style="1" customWidth="1"/>
    <col min="12565" max="12565" width="10.5703125" style="1" customWidth="1"/>
    <col min="12566" max="12570" width="3.28515625" style="1"/>
    <col min="12571" max="12571" width="10.7109375" style="1" customWidth="1"/>
    <col min="12572" max="12582" width="3.28515625" style="1"/>
    <col min="12583" max="12583" width="10.85546875" style="1" customWidth="1"/>
    <col min="12584" max="12799" width="3.28515625" style="1"/>
    <col min="12800" max="12800" width="3.7109375" style="1" customWidth="1"/>
    <col min="12801" max="12801" width="10.7109375" style="1" customWidth="1"/>
    <col min="12802" max="12802" width="29.5703125" style="1" customWidth="1"/>
    <col min="12803" max="12803" width="18.5703125" style="1" customWidth="1"/>
    <col min="12804" max="12811" width="0" style="1" hidden="1" customWidth="1"/>
    <col min="12812" max="12812" width="8.5703125" style="1" customWidth="1"/>
    <col min="12813" max="12813" width="11.28515625" style="1" customWidth="1"/>
    <col min="12814" max="12814" width="8.5703125" style="1" customWidth="1"/>
    <col min="12815" max="12818" width="0" style="1" hidden="1" customWidth="1"/>
    <col min="12819" max="12819" width="9.28515625" style="1" customWidth="1"/>
    <col min="12820" max="12820" width="9.42578125" style="1" customWidth="1"/>
    <col min="12821" max="12821" width="10.5703125" style="1" customWidth="1"/>
    <col min="12822" max="12826" width="3.28515625" style="1"/>
    <col min="12827" max="12827" width="10.7109375" style="1" customWidth="1"/>
    <col min="12828" max="12838" width="3.28515625" style="1"/>
    <col min="12839" max="12839" width="10.85546875" style="1" customWidth="1"/>
    <col min="12840" max="13055" width="3.28515625" style="1"/>
    <col min="13056" max="13056" width="3.7109375" style="1" customWidth="1"/>
    <col min="13057" max="13057" width="10.7109375" style="1" customWidth="1"/>
    <col min="13058" max="13058" width="29.5703125" style="1" customWidth="1"/>
    <col min="13059" max="13059" width="18.5703125" style="1" customWidth="1"/>
    <col min="13060" max="13067" width="0" style="1" hidden="1" customWidth="1"/>
    <col min="13068" max="13068" width="8.5703125" style="1" customWidth="1"/>
    <col min="13069" max="13069" width="11.28515625" style="1" customWidth="1"/>
    <col min="13070" max="13070" width="8.5703125" style="1" customWidth="1"/>
    <col min="13071" max="13074" width="0" style="1" hidden="1" customWidth="1"/>
    <col min="13075" max="13075" width="9.28515625" style="1" customWidth="1"/>
    <col min="13076" max="13076" width="9.42578125" style="1" customWidth="1"/>
    <col min="13077" max="13077" width="10.5703125" style="1" customWidth="1"/>
    <col min="13078" max="13082" width="3.28515625" style="1"/>
    <col min="13083" max="13083" width="10.7109375" style="1" customWidth="1"/>
    <col min="13084" max="13094" width="3.28515625" style="1"/>
    <col min="13095" max="13095" width="10.85546875" style="1" customWidth="1"/>
    <col min="13096" max="13311" width="3.28515625" style="1"/>
    <col min="13312" max="13312" width="3.7109375" style="1" customWidth="1"/>
    <col min="13313" max="13313" width="10.7109375" style="1" customWidth="1"/>
    <col min="13314" max="13314" width="29.5703125" style="1" customWidth="1"/>
    <col min="13315" max="13315" width="18.5703125" style="1" customWidth="1"/>
    <col min="13316" max="13323" width="0" style="1" hidden="1" customWidth="1"/>
    <col min="13324" max="13324" width="8.5703125" style="1" customWidth="1"/>
    <col min="13325" max="13325" width="11.28515625" style="1" customWidth="1"/>
    <col min="13326" max="13326" width="8.5703125" style="1" customWidth="1"/>
    <col min="13327" max="13330" width="0" style="1" hidden="1" customWidth="1"/>
    <col min="13331" max="13331" width="9.28515625" style="1" customWidth="1"/>
    <col min="13332" max="13332" width="9.42578125" style="1" customWidth="1"/>
    <col min="13333" max="13333" width="10.5703125" style="1" customWidth="1"/>
    <col min="13334" max="13338" width="3.28515625" style="1"/>
    <col min="13339" max="13339" width="10.7109375" style="1" customWidth="1"/>
    <col min="13340" max="13350" width="3.28515625" style="1"/>
    <col min="13351" max="13351" width="10.85546875" style="1" customWidth="1"/>
    <col min="13352" max="13567" width="3.28515625" style="1"/>
    <col min="13568" max="13568" width="3.7109375" style="1" customWidth="1"/>
    <col min="13569" max="13569" width="10.7109375" style="1" customWidth="1"/>
    <col min="13570" max="13570" width="29.5703125" style="1" customWidth="1"/>
    <col min="13571" max="13571" width="18.5703125" style="1" customWidth="1"/>
    <col min="13572" max="13579" width="0" style="1" hidden="1" customWidth="1"/>
    <col min="13580" max="13580" width="8.5703125" style="1" customWidth="1"/>
    <col min="13581" max="13581" width="11.28515625" style="1" customWidth="1"/>
    <col min="13582" max="13582" width="8.5703125" style="1" customWidth="1"/>
    <col min="13583" max="13586" width="0" style="1" hidden="1" customWidth="1"/>
    <col min="13587" max="13587" width="9.28515625" style="1" customWidth="1"/>
    <col min="13588" max="13588" width="9.42578125" style="1" customWidth="1"/>
    <col min="13589" max="13589" width="10.5703125" style="1" customWidth="1"/>
    <col min="13590" max="13594" width="3.28515625" style="1"/>
    <col min="13595" max="13595" width="10.7109375" style="1" customWidth="1"/>
    <col min="13596" max="13606" width="3.28515625" style="1"/>
    <col min="13607" max="13607" width="10.85546875" style="1" customWidth="1"/>
    <col min="13608" max="13823" width="3.28515625" style="1"/>
    <col min="13824" max="13824" width="3.7109375" style="1" customWidth="1"/>
    <col min="13825" max="13825" width="10.7109375" style="1" customWidth="1"/>
    <col min="13826" max="13826" width="29.5703125" style="1" customWidth="1"/>
    <col min="13827" max="13827" width="18.5703125" style="1" customWidth="1"/>
    <col min="13828" max="13835" width="0" style="1" hidden="1" customWidth="1"/>
    <col min="13836" max="13836" width="8.5703125" style="1" customWidth="1"/>
    <col min="13837" max="13837" width="11.28515625" style="1" customWidth="1"/>
    <col min="13838" max="13838" width="8.5703125" style="1" customWidth="1"/>
    <col min="13839" max="13842" width="0" style="1" hidden="1" customWidth="1"/>
    <col min="13843" max="13843" width="9.28515625" style="1" customWidth="1"/>
    <col min="13844" max="13844" width="9.42578125" style="1" customWidth="1"/>
    <col min="13845" max="13845" width="10.5703125" style="1" customWidth="1"/>
    <col min="13846" max="13850" width="3.28515625" style="1"/>
    <col min="13851" max="13851" width="10.7109375" style="1" customWidth="1"/>
    <col min="13852" max="13862" width="3.28515625" style="1"/>
    <col min="13863" max="13863" width="10.85546875" style="1" customWidth="1"/>
    <col min="13864" max="14079" width="3.28515625" style="1"/>
    <col min="14080" max="14080" width="3.7109375" style="1" customWidth="1"/>
    <col min="14081" max="14081" width="10.7109375" style="1" customWidth="1"/>
    <col min="14082" max="14082" width="29.5703125" style="1" customWidth="1"/>
    <col min="14083" max="14083" width="18.5703125" style="1" customWidth="1"/>
    <col min="14084" max="14091" width="0" style="1" hidden="1" customWidth="1"/>
    <col min="14092" max="14092" width="8.5703125" style="1" customWidth="1"/>
    <col min="14093" max="14093" width="11.28515625" style="1" customWidth="1"/>
    <col min="14094" max="14094" width="8.5703125" style="1" customWidth="1"/>
    <col min="14095" max="14098" width="0" style="1" hidden="1" customWidth="1"/>
    <col min="14099" max="14099" width="9.28515625" style="1" customWidth="1"/>
    <col min="14100" max="14100" width="9.42578125" style="1" customWidth="1"/>
    <col min="14101" max="14101" width="10.5703125" style="1" customWidth="1"/>
    <col min="14102" max="14106" width="3.28515625" style="1"/>
    <col min="14107" max="14107" width="10.7109375" style="1" customWidth="1"/>
    <col min="14108" max="14118" width="3.28515625" style="1"/>
    <col min="14119" max="14119" width="10.85546875" style="1" customWidth="1"/>
    <col min="14120" max="14335" width="3.28515625" style="1"/>
    <col min="14336" max="14336" width="3.7109375" style="1" customWidth="1"/>
    <col min="14337" max="14337" width="10.7109375" style="1" customWidth="1"/>
    <col min="14338" max="14338" width="29.5703125" style="1" customWidth="1"/>
    <col min="14339" max="14339" width="18.5703125" style="1" customWidth="1"/>
    <col min="14340" max="14347" width="0" style="1" hidden="1" customWidth="1"/>
    <col min="14348" max="14348" width="8.5703125" style="1" customWidth="1"/>
    <col min="14349" max="14349" width="11.28515625" style="1" customWidth="1"/>
    <col min="14350" max="14350" width="8.5703125" style="1" customWidth="1"/>
    <col min="14351" max="14354" width="0" style="1" hidden="1" customWidth="1"/>
    <col min="14355" max="14355" width="9.28515625" style="1" customWidth="1"/>
    <col min="14356" max="14356" width="9.42578125" style="1" customWidth="1"/>
    <col min="14357" max="14357" width="10.5703125" style="1" customWidth="1"/>
    <col min="14358" max="14362" width="3.28515625" style="1"/>
    <col min="14363" max="14363" width="10.7109375" style="1" customWidth="1"/>
    <col min="14364" max="14374" width="3.28515625" style="1"/>
    <col min="14375" max="14375" width="10.85546875" style="1" customWidth="1"/>
    <col min="14376" max="14591" width="3.28515625" style="1"/>
    <col min="14592" max="14592" width="3.7109375" style="1" customWidth="1"/>
    <col min="14593" max="14593" width="10.7109375" style="1" customWidth="1"/>
    <col min="14594" max="14594" width="29.5703125" style="1" customWidth="1"/>
    <col min="14595" max="14595" width="18.5703125" style="1" customWidth="1"/>
    <col min="14596" max="14603" width="0" style="1" hidden="1" customWidth="1"/>
    <col min="14604" max="14604" width="8.5703125" style="1" customWidth="1"/>
    <col min="14605" max="14605" width="11.28515625" style="1" customWidth="1"/>
    <col min="14606" max="14606" width="8.5703125" style="1" customWidth="1"/>
    <col min="14607" max="14610" width="0" style="1" hidden="1" customWidth="1"/>
    <col min="14611" max="14611" width="9.28515625" style="1" customWidth="1"/>
    <col min="14612" max="14612" width="9.42578125" style="1" customWidth="1"/>
    <col min="14613" max="14613" width="10.5703125" style="1" customWidth="1"/>
    <col min="14614" max="14618" width="3.28515625" style="1"/>
    <col min="14619" max="14619" width="10.7109375" style="1" customWidth="1"/>
    <col min="14620" max="14630" width="3.28515625" style="1"/>
    <col min="14631" max="14631" width="10.85546875" style="1" customWidth="1"/>
    <col min="14632" max="14847" width="3.28515625" style="1"/>
    <col min="14848" max="14848" width="3.7109375" style="1" customWidth="1"/>
    <col min="14849" max="14849" width="10.7109375" style="1" customWidth="1"/>
    <col min="14850" max="14850" width="29.5703125" style="1" customWidth="1"/>
    <col min="14851" max="14851" width="18.5703125" style="1" customWidth="1"/>
    <col min="14852" max="14859" width="0" style="1" hidden="1" customWidth="1"/>
    <col min="14860" max="14860" width="8.5703125" style="1" customWidth="1"/>
    <col min="14861" max="14861" width="11.28515625" style="1" customWidth="1"/>
    <col min="14862" max="14862" width="8.5703125" style="1" customWidth="1"/>
    <col min="14863" max="14866" width="0" style="1" hidden="1" customWidth="1"/>
    <col min="14867" max="14867" width="9.28515625" style="1" customWidth="1"/>
    <col min="14868" max="14868" width="9.42578125" style="1" customWidth="1"/>
    <col min="14869" max="14869" width="10.5703125" style="1" customWidth="1"/>
    <col min="14870" max="14874" width="3.28515625" style="1"/>
    <col min="14875" max="14875" width="10.7109375" style="1" customWidth="1"/>
    <col min="14876" max="14886" width="3.28515625" style="1"/>
    <col min="14887" max="14887" width="10.85546875" style="1" customWidth="1"/>
    <col min="14888" max="15103" width="3.28515625" style="1"/>
    <col min="15104" max="15104" width="3.7109375" style="1" customWidth="1"/>
    <col min="15105" max="15105" width="10.7109375" style="1" customWidth="1"/>
    <col min="15106" max="15106" width="29.5703125" style="1" customWidth="1"/>
    <col min="15107" max="15107" width="18.5703125" style="1" customWidth="1"/>
    <col min="15108" max="15115" width="0" style="1" hidden="1" customWidth="1"/>
    <col min="15116" max="15116" width="8.5703125" style="1" customWidth="1"/>
    <col min="15117" max="15117" width="11.28515625" style="1" customWidth="1"/>
    <col min="15118" max="15118" width="8.5703125" style="1" customWidth="1"/>
    <col min="15119" max="15122" width="0" style="1" hidden="1" customWidth="1"/>
    <col min="15123" max="15123" width="9.28515625" style="1" customWidth="1"/>
    <col min="15124" max="15124" width="9.42578125" style="1" customWidth="1"/>
    <col min="15125" max="15125" width="10.5703125" style="1" customWidth="1"/>
    <col min="15126" max="15130" width="3.28515625" style="1"/>
    <col min="15131" max="15131" width="10.7109375" style="1" customWidth="1"/>
    <col min="15132" max="15142" width="3.28515625" style="1"/>
    <col min="15143" max="15143" width="10.85546875" style="1" customWidth="1"/>
    <col min="15144" max="15359" width="3.28515625" style="1"/>
    <col min="15360" max="15360" width="3.7109375" style="1" customWidth="1"/>
    <col min="15361" max="15361" width="10.7109375" style="1" customWidth="1"/>
    <col min="15362" max="15362" width="29.5703125" style="1" customWidth="1"/>
    <col min="15363" max="15363" width="18.5703125" style="1" customWidth="1"/>
    <col min="15364" max="15371" width="0" style="1" hidden="1" customWidth="1"/>
    <col min="15372" max="15372" width="8.5703125" style="1" customWidth="1"/>
    <col min="15373" max="15373" width="11.28515625" style="1" customWidth="1"/>
    <col min="15374" max="15374" width="8.5703125" style="1" customWidth="1"/>
    <col min="15375" max="15378" width="0" style="1" hidden="1" customWidth="1"/>
    <col min="15379" max="15379" width="9.28515625" style="1" customWidth="1"/>
    <col min="15380" max="15380" width="9.42578125" style="1" customWidth="1"/>
    <col min="15381" max="15381" width="10.5703125" style="1" customWidth="1"/>
    <col min="15382" max="15386" width="3.28515625" style="1"/>
    <col min="15387" max="15387" width="10.7109375" style="1" customWidth="1"/>
    <col min="15388" max="15398" width="3.28515625" style="1"/>
    <col min="15399" max="15399" width="10.85546875" style="1" customWidth="1"/>
    <col min="15400" max="15615" width="3.28515625" style="1"/>
    <col min="15616" max="15616" width="3.7109375" style="1" customWidth="1"/>
    <col min="15617" max="15617" width="10.7109375" style="1" customWidth="1"/>
    <col min="15618" max="15618" width="29.5703125" style="1" customWidth="1"/>
    <col min="15619" max="15619" width="18.5703125" style="1" customWidth="1"/>
    <col min="15620" max="15627" width="0" style="1" hidden="1" customWidth="1"/>
    <col min="15628" max="15628" width="8.5703125" style="1" customWidth="1"/>
    <col min="15629" max="15629" width="11.28515625" style="1" customWidth="1"/>
    <col min="15630" max="15630" width="8.5703125" style="1" customWidth="1"/>
    <col min="15631" max="15634" width="0" style="1" hidden="1" customWidth="1"/>
    <col min="15635" max="15635" width="9.28515625" style="1" customWidth="1"/>
    <col min="15636" max="15636" width="9.42578125" style="1" customWidth="1"/>
    <col min="15637" max="15637" width="10.5703125" style="1" customWidth="1"/>
    <col min="15638" max="15642" width="3.28515625" style="1"/>
    <col min="15643" max="15643" width="10.7109375" style="1" customWidth="1"/>
    <col min="15644" max="15654" width="3.28515625" style="1"/>
    <col min="15655" max="15655" width="10.85546875" style="1" customWidth="1"/>
    <col min="15656" max="15871" width="3.28515625" style="1"/>
    <col min="15872" max="15872" width="3.7109375" style="1" customWidth="1"/>
    <col min="15873" max="15873" width="10.7109375" style="1" customWidth="1"/>
    <col min="15874" max="15874" width="29.5703125" style="1" customWidth="1"/>
    <col min="15875" max="15875" width="18.5703125" style="1" customWidth="1"/>
    <col min="15876" max="15883" width="0" style="1" hidden="1" customWidth="1"/>
    <col min="15884" max="15884" width="8.5703125" style="1" customWidth="1"/>
    <col min="15885" max="15885" width="11.28515625" style="1" customWidth="1"/>
    <col min="15886" max="15886" width="8.5703125" style="1" customWidth="1"/>
    <col min="15887" max="15890" width="0" style="1" hidden="1" customWidth="1"/>
    <col min="15891" max="15891" width="9.28515625" style="1" customWidth="1"/>
    <col min="15892" max="15892" width="9.42578125" style="1" customWidth="1"/>
    <col min="15893" max="15893" width="10.5703125" style="1" customWidth="1"/>
    <col min="15894" max="15898" width="3.28515625" style="1"/>
    <col min="15899" max="15899" width="10.7109375" style="1" customWidth="1"/>
    <col min="15900" max="15910" width="3.28515625" style="1"/>
    <col min="15911" max="15911" width="10.85546875" style="1" customWidth="1"/>
    <col min="15912" max="16127" width="3.28515625" style="1"/>
    <col min="16128" max="16128" width="3.7109375" style="1" customWidth="1"/>
    <col min="16129" max="16129" width="10.7109375" style="1" customWidth="1"/>
    <col min="16130" max="16130" width="29.5703125" style="1" customWidth="1"/>
    <col min="16131" max="16131" width="18.5703125" style="1" customWidth="1"/>
    <col min="16132" max="16139" width="0" style="1" hidden="1" customWidth="1"/>
    <col min="16140" max="16140" width="8.5703125" style="1" customWidth="1"/>
    <col min="16141" max="16141" width="11.28515625" style="1" customWidth="1"/>
    <col min="16142" max="16142" width="8.5703125" style="1" customWidth="1"/>
    <col min="16143" max="16146" width="0" style="1" hidden="1" customWidth="1"/>
    <col min="16147" max="16147" width="9.28515625" style="1" customWidth="1"/>
    <col min="16148" max="16148" width="9.42578125" style="1" customWidth="1"/>
    <col min="16149" max="16149" width="10.5703125" style="1" customWidth="1"/>
    <col min="16150" max="16154" width="3.28515625" style="1"/>
    <col min="16155" max="16155" width="10.7109375" style="1" customWidth="1"/>
    <col min="16156" max="16166" width="3.28515625" style="1"/>
    <col min="16167" max="16167" width="10.85546875" style="1" customWidth="1"/>
    <col min="16168" max="16384" width="3.28515625" style="1"/>
  </cols>
  <sheetData>
    <row r="1" spans="1:49" ht="12.6" x14ac:dyDescent="0.25">
      <c r="A1" s="2" t="s">
        <v>0</v>
      </c>
      <c r="B1" s="2"/>
      <c r="C1" s="3"/>
    </row>
    <row r="2" spans="1:49" ht="15.75" customHeight="1" x14ac:dyDescent="0.25">
      <c r="A2" s="2" t="s">
        <v>1</v>
      </c>
      <c r="B2" s="2"/>
      <c r="C2" s="3"/>
    </row>
    <row r="3" spans="1:49" ht="15.75" customHeight="1" x14ac:dyDescent="0.25">
      <c r="A3" s="3" t="s">
        <v>2</v>
      </c>
      <c r="B3" s="3"/>
    </row>
    <row r="4" spans="1:49" ht="15.75" customHeight="1" x14ac:dyDescent="0.25">
      <c r="A4" s="3"/>
      <c r="B4" s="3"/>
    </row>
    <row r="5" spans="1:49" ht="15.75" customHeight="1" x14ac:dyDescent="0.25">
      <c r="A5" s="8"/>
      <c r="B5" s="9"/>
    </row>
    <row r="6" spans="1:49" s="12" customFormat="1" ht="12.6" x14ac:dyDescent="0.3">
      <c r="A6" s="10"/>
      <c r="B6" s="3"/>
      <c r="C6" s="7"/>
      <c r="D6" s="11"/>
      <c r="L6" s="13"/>
      <c r="S6" s="11"/>
      <c r="T6" s="11"/>
    </row>
    <row r="7" spans="1:49" s="12" customFormat="1" ht="12.6" x14ac:dyDescent="0.3">
      <c r="A7" s="14"/>
      <c r="B7" s="14"/>
      <c r="C7" s="7"/>
      <c r="D7" s="11"/>
      <c r="L7" s="13"/>
      <c r="S7" s="11"/>
      <c r="T7" s="11"/>
    </row>
    <row r="8" spans="1:49" s="12" customFormat="1" ht="12.6" x14ac:dyDescent="0.3">
      <c r="A8" s="10"/>
      <c r="B8" s="3"/>
      <c r="C8" s="7"/>
      <c r="D8" s="11"/>
      <c r="L8" s="13"/>
      <c r="S8" s="11"/>
      <c r="T8" s="11"/>
    </row>
    <row r="9" spans="1:49" s="12" customFormat="1" ht="12.6" x14ac:dyDescent="0.3">
      <c r="A9" s="10"/>
      <c r="B9" s="3"/>
      <c r="C9" s="7"/>
      <c r="D9" s="11"/>
      <c r="L9" s="13"/>
      <c r="S9" s="11"/>
      <c r="T9" s="11"/>
    </row>
    <row r="10" spans="1:49" s="12" customFormat="1" ht="25.15" x14ac:dyDescent="0.3">
      <c r="A10" s="10"/>
      <c r="B10" s="15"/>
      <c r="C10" s="16" t="s">
        <v>90</v>
      </c>
      <c r="D10" s="17"/>
      <c r="E10" s="13"/>
      <c r="F10" s="13"/>
      <c r="G10" s="13"/>
      <c r="H10" s="13"/>
      <c r="I10" s="13"/>
      <c r="J10" s="13"/>
      <c r="K10" s="13"/>
      <c r="L10" s="13"/>
      <c r="M10" s="13"/>
      <c r="S10" s="11"/>
      <c r="T10" s="11"/>
    </row>
    <row r="11" spans="1:49" s="12" customFormat="1" ht="12.6" x14ac:dyDescent="0.3">
      <c r="A11" s="10"/>
      <c r="B11" s="3" t="s">
        <v>3</v>
      </c>
      <c r="C11" s="7"/>
      <c r="D11" s="11"/>
      <c r="L11" s="13"/>
      <c r="S11" s="11"/>
      <c r="T11" s="11"/>
    </row>
    <row r="12" spans="1:49" s="12" customFormat="1" ht="12.6" x14ac:dyDescent="0.3">
      <c r="A12" s="10"/>
      <c r="B12" s="3"/>
      <c r="C12" s="7"/>
      <c r="D12" s="11"/>
      <c r="L12" s="13"/>
      <c r="S12" s="11"/>
      <c r="T12" s="11"/>
    </row>
    <row r="13" spans="1:49" s="12" customFormat="1" ht="15.75" customHeight="1" x14ac:dyDescent="0.3">
      <c r="A13" s="10"/>
      <c r="B13" s="3"/>
      <c r="C13" s="7"/>
      <c r="D13" s="11"/>
      <c r="L13" s="13"/>
      <c r="S13" s="11"/>
      <c r="T13" s="11"/>
      <c r="AM13" s="11"/>
    </row>
    <row r="14" spans="1:49" ht="14.25" customHeight="1" x14ac:dyDescent="0.25">
      <c r="A14" s="18"/>
      <c r="B14" s="19"/>
      <c r="C14" s="20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1"/>
      <c r="AN14" s="12"/>
      <c r="AO14" s="12"/>
      <c r="AP14" s="12"/>
      <c r="AQ14" s="12"/>
      <c r="AR14" s="12"/>
      <c r="AS14" s="12"/>
      <c r="AT14" s="12"/>
      <c r="AU14" s="12"/>
      <c r="AV14" s="12"/>
      <c r="AW14" s="12"/>
    </row>
    <row r="15" spans="1:49" ht="48" customHeight="1" x14ac:dyDescent="0.25">
      <c r="A15" s="22" t="s">
        <v>4</v>
      </c>
      <c r="B15" s="23" t="s">
        <v>5</v>
      </c>
      <c r="C15" s="24" t="s">
        <v>6</v>
      </c>
      <c r="D15" s="25" t="s">
        <v>7</v>
      </c>
      <c r="E15" s="26" t="s">
        <v>8</v>
      </c>
      <c r="F15" s="26" t="s">
        <v>9</v>
      </c>
      <c r="G15" s="27" t="s">
        <v>10</v>
      </c>
      <c r="H15" s="27" t="s">
        <v>11</v>
      </c>
      <c r="I15" s="28" t="s">
        <v>12</v>
      </c>
      <c r="J15" s="23" t="s">
        <v>13</v>
      </c>
      <c r="K15" s="21" t="s">
        <v>14</v>
      </c>
      <c r="L15" s="21" t="s">
        <v>15</v>
      </c>
      <c r="M15" s="21" t="s">
        <v>16</v>
      </c>
      <c r="N15" s="25" t="s">
        <v>17</v>
      </c>
      <c r="O15" s="26" t="s">
        <v>8</v>
      </c>
      <c r="P15" s="26" t="s">
        <v>9</v>
      </c>
      <c r="Q15" s="27" t="s">
        <v>10</v>
      </c>
      <c r="R15" s="27" t="s">
        <v>11</v>
      </c>
      <c r="S15" s="29" t="s">
        <v>18</v>
      </c>
      <c r="T15" s="30" t="s">
        <v>19</v>
      </c>
      <c r="U15" s="21" t="s">
        <v>14</v>
      </c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1"/>
      <c r="AN15" s="12"/>
      <c r="AO15" s="12"/>
      <c r="AP15" s="12"/>
      <c r="AQ15" s="12"/>
      <c r="AR15" s="12"/>
      <c r="AS15" s="12"/>
      <c r="AT15" s="12"/>
      <c r="AU15" s="12"/>
      <c r="AV15" s="12"/>
      <c r="AW15" s="12"/>
    </row>
    <row r="16" spans="1:49" ht="24.95" customHeight="1" x14ac:dyDescent="0.25">
      <c r="A16" s="22"/>
      <c r="B16" s="31" t="s">
        <v>20</v>
      </c>
      <c r="C16" s="32"/>
      <c r="D16" s="33"/>
      <c r="E16" s="34"/>
      <c r="F16" s="34"/>
      <c r="G16" s="35"/>
      <c r="H16" s="35"/>
      <c r="I16" s="36"/>
      <c r="J16" s="37"/>
      <c r="K16" s="36"/>
      <c r="L16" s="38"/>
      <c r="M16" s="38"/>
      <c r="N16" s="38"/>
      <c r="O16" s="39">
        <f>SUM(O17:O17)</f>
        <v>12250</v>
      </c>
      <c r="P16" s="39">
        <f>SUM(P17:P17)</f>
        <v>12600</v>
      </c>
      <c r="Q16" s="39">
        <f>SUM(Q17:Q17)</f>
        <v>7000</v>
      </c>
      <c r="R16" s="39">
        <f>SUM(R17:R17)</f>
        <v>7000</v>
      </c>
      <c r="S16" s="38"/>
      <c r="T16" s="38"/>
      <c r="U16" s="40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1"/>
      <c r="AN16" s="12"/>
      <c r="AO16" s="12"/>
      <c r="AP16" s="12"/>
      <c r="AQ16" s="12"/>
      <c r="AR16" s="12"/>
      <c r="AS16" s="12"/>
      <c r="AT16" s="12"/>
      <c r="AU16" s="12"/>
      <c r="AV16" s="12"/>
      <c r="AW16" s="12"/>
    </row>
    <row r="17" spans="1:49" ht="12.75" customHeight="1" x14ac:dyDescent="0.25">
      <c r="A17" s="41">
        <v>32131</v>
      </c>
      <c r="B17" s="42" t="s">
        <v>21</v>
      </c>
      <c r="C17" s="43" t="s">
        <v>22</v>
      </c>
      <c r="D17" s="44">
        <v>8000</v>
      </c>
      <c r="E17" s="45">
        <v>12250</v>
      </c>
      <c r="F17" s="45">
        <v>12600</v>
      </c>
      <c r="G17" s="45">
        <v>7000</v>
      </c>
      <c r="H17" s="45">
        <v>7000</v>
      </c>
      <c r="I17" s="44">
        <v>8000</v>
      </c>
      <c r="J17" s="46">
        <v>0</v>
      </c>
      <c r="K17" s="47"/>
      <c r="L17" s="48">
        <v>1500</v>
      </c>
      <c r="M17" s="46">
        <f>L17*25/100</f>
        <v>375</v>
      </c>
      <c r="N17" s="70">
        <f>L17+M17</f>
        <v>1875</v>
      </c>
      <c r="O17" s="45">
        <v>12250</v>
      </c>
      <c r="P17" s="45">
        <v>12600</v>
      </c>
      <c r="Q17" s="45">
        <v>7000</v>
      </c>
      <c r="R17" s="45">
        <v>7000</v>
      </c>
      <c r="S17" s="44"/>
      <c r="T17" s="46" t="s">
        <v>23</v>
      </c>
      <c r="U17" s="47" t="s">
        <v>24</v>
      </c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1"/>
      <c r="AN17" s="12"/>
      <c r="AO17" s="12"/>
      <c r="AP17" s="12"/>
      <c r="AQ17" s="12"/>
      <c r="AR17" s="12"/>
      <c r="AS17" s="12"/>
      <c r="AT17" s="12"/>
      <c r="AU17" s="12"/>
      <c r="AV17" s="12"/>
      <c r="AW17" s="12"/>
    </row>
    <row r="18" spans="1:49" ht="12.75" customHeight="1" x14ac:dyDescent="0.25">
      <c r="A18" s="41">
        <v>32132</v>
      </c>
      <c r="B18" s="42" t="s">
        <v>25</v>
      </c>
      <c r="C18" s="43" t="s">
        <v>26</v>
      </c>
      <c r="D18" s="44"/>
      <c r="E18" s="45"/>
      <c r="F18" s="45"/>
      <c r="G18" s="45"/>
      <c r="H18" s="45"/>
      <c r="I18" s="44"/>
      <c r="J18" s="46"/>
      <c r="K18" s="47"/>
      <c r="L18" s="48">
        <v>1000</v>
      </c>
      <c r="M18" s="46">
        <f t="shared" ref="M18" si="0">L18*25/100</f>
        <v>250</v>
      </c>
      <c r="N18" s="70">
        <f t="shared" ref="N18" si="1">L18+M18</f>
        <v>1250</v>
      </c>
      <c r="O18" s="45"/>
      <c r="P18" s="45"/>
      <c r="Q18" s="45"/>
      <c r="R18" s="45"/>
      <c r="S18" s="44"/>
      <c r="T18" s="46" t="s">
        <v>23</v>
      </c>
      <c r="U18" s="47" t="s">
        <v>24</v>
      </c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1"/>
      <c r="AN18" s="12"/>
      <c r="AO18" s="12"/>
      <c r="AP18" s="12"/>
      <c r="AQ18" s="12"/>
      <c r="AR18" s="12"/>
      <c r="AS18" s="12"/>
      <c r="AT18" s="12"/>
      <c r="AU18" s="12"/>
      <c r="AV18" s="12"/>
      <c r="AW18" s="12"/>
    </row>
    <row r="19" spans="1:49" ht="12.75" customHeight="1" x14ac:dyDescent="0.25">
      <c r="A19" s="41"/>
      <c r="B19" s="42"/>
      <c r="C19" s="43"/>
      <c r="D19" s="44"/>
      <c r="E19" s="45"/>
      <c r="F19" s="45"/>
      <c r="G19" s="45"/>
      <c r="H19" s="45"/>
      <c r="I19" s="44"/>
      <c r="J19" s="46"/>
      <c r="K19" s="47"/>
      <c r="L19" s="38">
        <f>SUM(L17:L18)</f>
        <v>2500</v>
      </c>
      <c r="M19" s="38">
        <f>SUM(M17:M18)</f>
        <v>625</v>
      </c>
      <c r="N19" s="51">
        <f>SUM(N17:N18)</f>
        <v>3125</v>
      </c>
      <c r="O19" s="45"/>
      <c r="P19" s="45"/>
      <c r="Q19" s="45"/>
      <c r="R19" s="45"/>
      <c r="S19" s="44"/>
      <c r="T19" s="46"/>
      <c r="U19" s="47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1"/>
      <c r="AN19" s="12"/>
      <c r="AO19" s="12"/>
      <c r="AP19" s="12"/>
      <c r="AQ19" s="12"/>
      <c r="AR19" s="12"/>
      <c r="AS19" s="12"/>
      <c r="AT19" s="12"/>
      <c r="AU19" s="12"/>
      <c r="AV19" s="12"/>
      <c r="AW19" s="12"/>
    </row>
    <row r="20" spans="1:49" ht="24.95" customHeight="1" x14ac:dyDescent="0.25">
      <c r="A20" s="41"/>
      <c r="B20" s="49" t="s">
        <v>27</v>
      </c>
      <c r="C20" s="50"/>
      <c r="D20" s="51"/>
      <c r="E20" s="52"/>
      <c r="F20" s="52"/>
      <c r="G20" s="52"/>
      <c r="H20" s="52"/>
      <c r="I20" s="37"/>
      <c r="J20" s="37"/>
      <c r="K20" s="37"/>
      <c r="L20" s="38"/>
      <c r="M20" s="38"/>
      <c r="N20" s="39"/>
      <c r="O20" s="39">
        <f>SUM(O21:O33)</f>
        <v>404100</v>
      </c>
      <c r="P20" s="39">
        <f>SUM(P21:P33)</f>
        <v>415100</v>
      </c>
      <c r="Q20" s="39">
        <f>SUM(Q21:Q33)</f>
        <v>233000</v>
      </c>
      <c r="R20" s="39">
        <f>SUM(R21:R33)</f>
        <v>241000</v>
      </c>
      <c r="S20" s="39"/>
      <c r="T20" s="39"/>
      <c r="U20" s="37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1"/>
      <c r="AN20" s="12"/>
      <c r="AO20" s="12"/>
      <c r="AP20" s="12"/>
      <c r="AQ20" s="12"/>
      <c r="AR20" s="12"/>
      <c r="AS20" s="12"/>
      <c r="AT20" s="12"/>
      <c r="AU20" s="12"/>
      <c r="AV20" s="12"/>
      <c r="AW20" s="12"/>
    </row>
    <row r="21" spans="1:49" ht="12.75" customHeight="1" x14ac:dyDescent="0.25">
      <c r="A21" s="41">
        <v>32211</v>
      </c>
      <c r="B21" s="42" t="s">
        <v>28</v>
      </c>
      <c r="C21" s="43"/>
      <c r="D21" s="44">
        <v>24000</v>
      </c>
      <c r="E21" s="45">
        <v>25500</v>
      </c>
      <c r="F21" s="45">
        <v>26200</v>
      </c>
      <c r="G21" s="45">
        <v>15000</v>
      </c>
      <c r="H21" s="45">
        <v>16000</v>
      </c>
      <c r="I21" s="46">
        <v>21400</v>
      </c>
      <c r="J21" s="46">
        <v>2600</v>
      </c>
      <c r="K21" s="53" t="s">
        <v>29</v>
      </c>
      <c r="L21" s="48">
        <v>2400</v>
      </c>
      <c r="M21" s="46">
        <f>L21*25/100</f>
        <v>600</v>
      </c>
      <c r="N21" s="84">
        <f>L21+M21</f>
        <v>3000</v>
      </c>
      <c r="O21" s="45">
        <v>25500</v>
      </c>
      <c r="P21" s="45">
        <v>26200</v>
      </c>
      <c r="Q21" s="45">
        <v>15000</v>
      </c>
      <c r="R21" s="45">
        <v>16000</v>
      </c>
      <c r="S21" s="44"/>
      <c r="T21" s="46"/>
      <c r="U21" s="47"/>
      <c r="AA21" s="11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1"/>
      <c r="AN21" s="12"/>
      <c r="AO21" s="12"/>
      <c r="AP21" s="12"/>
      <c r="AQ21" s="12"/>
      <c r="AR21" s="12"/>
      <c r="AS21" s="12"/>
      <c r="AT21" s="12"/>
      <c r="AU21" s="12"/>
      <c r="AV21" s="12"/>
      <c r="AW21" s="12"/>
    </row>
    <row r="22" spans="1:49" ht="12.75" customHeight="1" x14ac:dyDescent="0.25">
      <c r="A22" s="41">
        <v>32212</v>
      </c>
      <c r="B22" s="42" t="s">
        <v>30</v>
      </c>
      <c r="C22" s="43" t="s">
        <v>31</v>
      </c>
      <c r="D22" s="44">
        <v>10000</v>
      </c>
      <c r="E22" s="45">
        <v>12250</v>
      </c>
      <c r="F22" s="45">
        <v>12600</v>
      </c>
      <c r="G22" s="45">
        <v>7000</v>
      </c>
      <c r="H22" s="45">
        <v>7000</v>
      </c>
      <c r="I22" s="46">
        <v>10000</v>
      </c>
      <c r="J22" s="46"/>
      <c r="K22" s="53" t="s">
        <v>29</v>
      </c>
      <c r="L22" s="48">
        <v>600</v>
      </c>
      <c r="M22" s="46">
        <f t="shared" ref="M22:M25" si="2">L22*25/100</f>
        <v>150</v>
      </c>
      <c r="N22" s="84">
        <f t="shared" ref="N22:N34" si="3">L22+M22</f>
        <v>750</v>
      </c>
      <c r="O22" s="45">
        <v>12250</v>
      </c>
      <c r="P22" s="45">
        <v>12600</v>
      </c>
      <c r="Q22" s="45">
        <v>7000</v>
      </c>
      <c r="R22" s="45">
        <v>7000</v>
      </c>
      <c r="S22" s="44"/>
      <c r="T22" s="46" t="s">
        <v>23</v>
      </c>
      <c r="U22" s="47" t="s">
        <v>24</v>
      </c>
      <c r="AA22" s="11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1"/>
      <c r="AN22" s="12"/>
      <c r="AO22" s="12"/>
      <c r="AP22" s="12"/>
      <c r="AQ22" s="12"/>
      <c r="AR22" s="12"/>
      <c r="AS22" s="12"/>
      <c r="AT22" s="12"/>
      <c r="AU22" s="12"/>
      <c r="AV22" s="12"/>
      <c r="AW22" s="12"/>
    </row>
    <row r="23" spans="1:49" ht="12.75" customHeight="1" x14ac:dyDescent="0.25">
      <c r="A23" s="54">
        <v>32216</v>
      </c>
      <c r="B23" s="42" t="s">
        <v>32</v>
      </c>
      <c r="C23" s="43" t="s">
        <v>33</v>
      </c>
      <c r="D23" s="44">
        <v>10000</v>
      </c>
      <c r="E23" s="45">
        <v>15300</v>
      </c>
      <c r="F23" s="45">
        <v>15700</v>
      </c>
      <c r="G23" s="45">
        <v>9000</v>
      </c>
      <c r="H23" s="45">
        <v>9000</v>
      </c>
      <c r="I23" s="46">
        <v>10000</v>
      </c>
      <c r="J23" s="46"/>
      <c r="K23" s="53" t="s">
        <v>29</v>
      </c>
      <c r="L23" s="48">
        <v>1000</v>
      </c>
      <c r="M23" s="46">
        <f t="shared" si="2"/>
        <v>250</v>
      </c>
      <c r="N23" s="84">
        <f t="shared" si="3"/>
        <v>1250</v>
      </c>
      <c r="O23" s="45">
        <v>15300</v>
      </c>
      <c r="P23" s="45">
        <v>15700</v>
      </c>
      <c r="Q23" s="45">
        <v>9000</v>
      </c>
      <c r="R23" s="45">
        <v>9000</v>
      </c>
      <c r="S23" s="44"/>
      <c r="T23" s="46" t="s">
        <v>23</v>
      </c>
      <c r="U23" s="47" t="s">
        <v>24</v>
      </c>
      <c r="AA23" s="11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1"/>
      <c r="AN23" s="12"/>
      <c r="AO23" s="12"/>
      <c r="AP23" s="12"/>
      <c r="AQ23" s="12"/>
      <c r="AR23" s="12"/>
      <c r="AS23" s="12"/>
      <c r="AT23" s="12"/>
      <c r="AU23" s="12"/>
      <c r="AV23" s="12"/>
      <c r="AW23" s="12"/>
    </row>
    <row r="24" spans="1:49" ht="12.75" customHeight="1" x14ac:dyDescent="0.25">
      <c r="A24" s="41">
        <v>32219</v>
      </c>
      <c r="B24" s="42" t="s">
        <v>34</v>
      </c>
      <c r="C24" s="55" t="s">
        <v>35</v>
      </c>
      <c r="D24" s="44">
        <v>4000</v>
      </c>
      <c r="E24" s="45">
        <v>4100</v>
      </c>
      <c r="F24" s="45">
        <v>4200</v>
      </c>
      <c r="G24" s="45">
        <v>2000</v>
      </c>
      <c r="H24" s="45">
        <v>3000</v>
      </c>
      <c r="I24" s="46">
        <v>4000</v>
      </c>
      <c r="J24" s="46"/>
      <c r="K24" s="53" t="s">
        <v>29</v>
      </c>
      <c r="L24" s="48">
        <v>3000</v>
      </c>
      <c r="M24" s="46">
        <f t="shared" si="2"/>
        <v>750</v>
      </c>
      <c r="N24" s="84">
        <f t="shared" si="3"/>
        <v>3750</v>
      </c>
      <c r="O24" s="45">
        <v>4100</v>
      </c>
      <c r="P24" s="45">
        <v>4200</v>
      </c>
      <c r="Q24" s="45">
        <v>2000</v>
      </c>
      <c r="R24" s="45">
        <v>3000</v>
      </c>
      <c r="S24" s="44"/>
      <c r="T24" s="46" t="s">
        <v>23</v>
      </c>
      <c r="U24" s="47" t="s">
        <v>24</v>
      </c>
      <c r="AA24" s="11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1"/>
      <c r="AN24" s="12"/>
      <c r="AO24" s="12"/>
      <c r="AP24" s="12"/>
      <c r="AQ24" s="12"/>
      <c r="AR24" s="12"/>
      <c r="AS24" s="12"/>
      <c r="AT24" s="12"/>
      <c r="AU24" s="12"/>
      <c r="AV24" s="12"/>
      <c r="AW24" s="12"/>
    </row>
    <row r="25" spans="1:49" ht="12.75" customHeight="1" x14ac:dyDescent="0.25">
      <c r="A25" s="41">
        <v>32224</v>
      </c>
      <c r="B25" s="42" t="s">
        <v>91</v>
      </c>
      <c r="C25" s="56" t="s">
        <v>36</v>
      </c>
      <c r="D25" s="44"/>
      <c r="E25" s="45"/>
      <c r="F25" s="45"/>
      <c r="G25" s="45"/>
      <c r="H25" s="45"/>
      <c r="I25" s="46"/>
      <c r="J25" s="46"/>
      <c r="K25" s="53"/>
      <c r="L25" s="48">
        <v>11000</v>
      </c>
      <c r="M25" s="46">
        <f t="shared" si="2"/>
        <v>2750</v>
      </c>
      <c r="N25" s="84">
        <f t="shared" si="3"/>
        <v>13750</v>
      </c>
      <c r="O25" s="45"/>
      <c r="P25" s="45"/>
      <c r="Q25" s="45"/>
      <c r="R25" s="45"/>
      <c r="S25" s="57"/>
      <c r="T25" s="46" t="s">
        <v>23</v>
      </c>
      <c r="U25" s="47" t="s">
        <v>24</v>
      </c>
      <c r="AA25" s="11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1"/>
      <c r="AN25" s="12"/>
      <c r="AO25" s="12"/>
      <c r="AP25" s="12"/>
      <c r="AQ25" s="12"/>
      <c r="AR25" s="12"/>
      <c r="AS25" s="12"/>
      <c r="AT25" s="12"/>
      <c r="AU25" s="12"/>
      <c r="AV25" s="12"/>
      <c r="AW25" s="12"/>
    </row>
    <row r="26" spans="1:49" ht="12.75" customHeight="1" x14ac:dyDescent="0.25">
      <c r="A26" s="41"/>
      <c r="B26" s="42" t="s">
        <v>37</v>
      </c>
      <c r="C26" s="55" t="s">
        <v>38</v>
      </c>
      <c r="D26" s="44"/>
      <c r="E26" s="45"/>
      <c r="F26" s="45"/>
      <c r="G26" s="45"/>
      <c r="H26" s="45"/>
      <c r="I26" s="46"/>
      <c r="J26" s="46"/>
      <c r="K26" s="53"/>
      <c r="L26" s="48">
        <v>800</v>
      </c>
      <c r="M26" s="46">
        <v>40</v>
      </c>
      <c r="N26" s="84">
        <f t="shared" si="3"/>
        <v>840</v>
      </c>
      <c r="O26" s="45"/>
      <c r="P26" s="45"/>
      <c r="Q26" s="45"/>
      <c r="R26" s="45"/>
      <c r="S26" s="57"/>
      <c r="T26" s="46" t="s">
        <v>23</v>
      </c>
      <c r="U26" s="47" t="s">
        <v>24</v>
      </c>
      <c r="AA26" s="11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1"/>
      <c r="AN26" s="12"/>
      <c r="AO26" s="12"/>
      <c r="AP26" s="12"/>
      <c r="AQ26" s="12"/>
      <c r="AR26" s="12"/>
      <c r="AS26" s="12"/>
      <c r="AT26" s="12"/>
      <c r="AU26" s="12"/>
      <c r="AV26" s="12"/>
      <c r="AW26" s="12"/>
    </row>
    <row r="27" spans="1:49" ht="12.75" customHeight="1" x14ac:dyDescent="0.25">
      <c r="A27" s="41"/>
      <c r="B27" s="42" t="s">
        <v>39</v>
      </c>
      <c r="C27" s="55" t="s">
        <v>40</v>
      </c>
      <c r="D27" s="44"/>
      <c r="E27" s="45"/>
      <c r="F27" s="45"/>
      <c r="G27" s="45"/>
      <c r="H27" s="45"/>
      <c r="I27" s="46"/>
      <c r="J27" s="46"/>
      <c r="K27" s="53"/>
      <c r="L27" s="48">
        <v>3000</v>
      </c>
      <c r="M27" s="46">
        <v>693.75</v>
      </c>
      <c r="N27" s="84">
        <f t="shared" si="3"/>
        <v>3693.75</v>
      </c>
      <c r="O27" s="45"/>
      <c r="P27" s="45"/>
      <c r="Q27" s="45"/>
      <c r="R27" s="45"/>
      <c r="S27" s="57"/>
      <c r="T27" s="46" t="s">
        <v>23</v>
      </c>
      <c r="U27" s="47" t="s">
        <v>24</v>
      </c>
      <c r="AA27" s="11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1"/>
      <c r="AN27" s="12"/>
      <c r="AO27" s="12"/>
      <c r="AP27" s="12"/>
      <c r="AQ27" s="12"/>
      <c r="AR27" s="12"/>
      <c r="AS27" s="12"/>
      <c r="AT27" s="12"/>
      <c r="AU27" s="12"/>
      <c r="AV27" s="12"/>
      <c r="AW27" s="12"/>
    </row>
    <row r="28" spans="1:49" ht="12.75" customHeight="1" x14ac:dyDescent="0.25">
      <c r="A28" s="41"/>
      <c r="B28" s="42" t="s">
        <v>41</v>
      </c>
      <c r="C28" s="55" t="s">
        <v>42</v>
      </c>
      <c r="D28" s="44"/>
      <c r="E28" s="45"/>
      <c r="F28" s="45"/>
      <c r="G28" s="45"/>
      <c r="H28" s="45"/>
      <c r="I28" s="46"/>
      <c r="J28" s="46"/>
      <c r="K28" s="53"/>
      <c r="L28" s="48">
        <v>1200</v>
      </c>
      <c r="M28" s="46">
        <v>300</v>
      </c>
      <c r="N28" s="84">
        <f t="shared" si="3"/>
        <v>1500</v>
      </c>
      <c r="O28" s="45"/>
      <c r="P28" s="45"/>
      <c r="Q28" s="45"/>
      <c r="R28" s="45"/>
      <c r="S28" s="57"/>
      <c r="T28" s="46" t="s">
        <v>23</v>
      </c>
      <c r="U28" s="47" t="s">
        <v>24</v>
      </c>
      <c r="AA28" s="11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1"/>
      <c r="AN28" s="12"/>
      <c r="AO28" s="12"/>
      <c r="AP28" s="12"/>
      <c r="AQ28" s="12"/>
      <c r="AR28" s="12"/>
      <c r="AS28" s="12"/>
      <c r="AT28" s="12"/>
      <c r="AU28" s="12"/>
      <c r="AV28" s="12"/>
      <c r="AW28" s="12"/>
    </row>
    <row r="29" spans="1:49" ht="12.75" customHeight="1" x14ac:dyDescent="0.25">
      <c r="A29" s="41">
        <v>32231</v>
      </c>
      <c r="B29" s="42" t="s">
        <v>43</v>
      </c>
      <c r="C29" s="41" t="s">
        <v>44</v>
      </c>
      <c r="D29" s="44">
        <v>65000</v>
      </c>
      <c r="E29" s="45">
        <v>66150</v>
      </c>
      <c r="F29" s="45">
        <v>67900</v>
      </c>
      <c r="G29" s="45">
        <v>38000</v>
      </c>
      <c r="H29" s="45">
        <v>40000</v>
      </c>
      <c r="I29" s="44">
        <v>55000</v>
      </c>
      <c r="J29" s="46">
        <v>10000</v>
      </c>
      <c r="K29" s="53" t="s">
        <v>29</v>
      </c>
      <c r="L29" s="48">
        <v>7800</v>
      </c>
      <c r="M29" s="46">
        <v>1014</v>
      </c>
      <c r="N29" s="84">
        <f t="shared" si="3"/>
        <v>8814</v>
      </c>
      <c r="O29" s="45">
        <v>66150</v>
      </c>
      <c r="P29" s="45">
        <v>67900</v>
      </c>
      <c r="Q29" s="45">
        <v>38000</v>
      </c>
      <c r="R29" s="45">
        <v>40000</v>
      </c>
      <c r="S29" s="57"/>
      <c r="T29" s="46" t="s">
        <v>45</v>
      </c>
      <c r="U29" s="47" t="s">
        <v>46</v>
      </c>
      <c r="AA29" s="11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1"/>
      <c r="AN29" s="12"/>
      <c r="AO29" s="12"/>
      <c r="AP29" s="12"/>
      <c r="AQ29" s="12"/>
      <c r="AR29" s="12"/>
      <c r="AS29" s="12"/>
      <c r="AT29" s="12"/>
      <c r="AU29" s="12"/>
      <c r="AV29" s="12"/>
      <c r="AW29" s="12"/>
    </row>
    <row r="30" spans="1:49" ht="12.75" customHeight="1" x14ac:dyDescent="0.25">
      <c r="A30" s="41">
        <v>32232</v>
      </c>
      <c r="B30" s="42" t="s">
        <v>47</v>
      </c>
      <c r="C30" s="41" t="s">
        <v>48</v>
      </c>
      <c r="D30" s="44">
        <v>135000</v>
      </c>
      <c r="E30" s="45">
        <v>137300</v>
      </c>
      <c r="F30" s="45">
        <v>141100</v>
      </c>
      <c r="G30" s="45">
        <v>79000</v>
      </c>
      <c r="H30" s="45">
        <v>81000</v>
      </c>
      <c r="I30" s="44">
        <v>125000</v>
      </c>
      <c r="J30" s="46">
        <v>10000</v>
      </c>
      <c r="K30" s="53" t="s">
        <v>29</v>
      </c>
      <c r="L30" s="48">
        <v>12150</v>
      </c>
      <c r="M30" s="46">
        <v>607.5</v>
      </c>
      <c r="N30" s="84">
        <f t="shared" si="3"/>
        <v>12757.5</v>
      </c>
      <c r="O30" s="45">
        <v>137300</v>
      </c>
      <c r="P30" s="45">
        <v>141100</v>
      </c>
      <c r="Q30" s="45">
        <v>79000</v>
      </c>
      <c r="R30" s="45">
        <v>81000</v>
      </c>
      <c r="S30" s="57"/>
      <c r="T30" s="46" t="s">
        <v>45</v>
      </c>
      <c r="U30" s="47" t="s">
        <v>46</v>
      </c>
      <c r="AA30" s="11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</row>
    <row r="31" spans="1:49" ht="12.75" customHeight="1" x14ac:dyDescent="0.25">
      <c r="A31" s="41">
        <v>32241</v>
      </c>
      <c r="B31" s="42" t="s">
        <v>92</v>
      </c>
      <c r="C31" s="55" t="s">
        <v>49</v>
      </c>
      <c r="D31" s="44">
        <v>97000</v>
      </c>
      <c r="E31" s="45">
        <v>112900</v>
      </c>
      <c r="F31" s="45">
        <v>116000</v>
      </c>
      <c r="G31" s="45">
        <v>65000</v>
      </c>
      <c r="H31" s="45">
        <v>67000</v>
      </c>
      <c r="I31" s="44">
        <v>97000</v>
      </c>
      <c r="J31" s="46"/>
      <c r="K31" s="53" t="s">
        <v>29</v>
      </c>
      <c r="L31" s="48">
        <v>1000</v>
      </c>
      <c r="M31" s="46">
        <f>L31*25/100</f>
        <v>250</v>
      </c>
      <c r="N31" s="84">
        <f t="shared" si="3"/>
        <v>1250</v>
      </c>
      <c r="O31" s="45">
        <v>112900</v>
      </c>
      <c r="P31" s="45">
        <v>116000</v>
      </c>
      <c r="Q31" s="45">
        <v>65000</v>
      </c>
      <c r="R31" s="45">
        <v>67000</v>
      </c>
      <c r="S31" s="57"/>
      <c r="T31" s="46" t="s">
        <v>23</v>
      </c>
      <c r="U31" s="47" t="s">
        <v>24</v>
      </c>
      <c r="AA31" s="11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</row>
    <row r="32" spans="1:49" ht="30" customHeight="1" x14ac:dyDescent="0.25">
      <c r="A32" s="41">
        <v>32242</v>
      </c>
      <c r="B32" s="42" t="s">
        <v>50</v>
      </c>
      <c r="C32" s="41" t="s">
        <v>51</v>
      </c>
      <c r="D32" s="44">
        <v>20000</v>
      </c>
      <c r="E32" s="45">
        <v>20400</v>
      </c>
      <c r="F32" s="45">
        <v>20900</v>
      </c>
      <c r="G32" s="45">
        <v>12000</v>
      </c>
      <c r="H32" s="45">
        <v>12000</v>
      </c>
      <c r="I32" s="44">
        <v>20000</v>
      </c>
      <c r="J32" s="46"/>
      <c r="K32" s="53" t="s">
        <v>29</v>
      </c>
      <c r="L32" s="48">
        <v>2000</v>
      </c>
      <c r="M32" s="46">
        <f t="shared" ref="M32:M34" si="4">L32*25/100</f>
        <v>500</v>
      </c>
      <c r="N32" s="84">
        <f t="shared" si="3"/>
        <v>2500</v>
      </c>
      <c r="O32" s="45">
        <v>20400</v>
      </c>
      <c r="P32" s="45">
        <v>20900</v>
      </c>
      <c r="Q32" s="45">
        <v>12000</v>
      </c>
      <c r="R32" s="45">
        <v>12000</v>
      </c>
      <c r="S32" s="57"/>
      <c r="T32" s="46" t="s">
        <v>23</v>
      </c>
      <c r="U32" s="47" t="s">
        <v>24</v>
      </c>
      <c r="AA32" s="11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</row>
    <row r="33" spans="1:49" ht="12.75" customHeight="1" x14ac:dyDescent="0.25">
      <c r="A33" s="41">
        <v>32251</v>
      </c>
      <c r="B33" s="42" t="s">
        <v>52</v>
      </c>
      <c r="C33" s="55" t="s">
        <v>53</v>
      </c>
      <c r="D33" s="44">
        <v>10000</v>
      </c>
      <c r="E33" s="45">
        <v>10200</v>
      </c>
      <c r="F33" s="45">
        <v>10500</v>
      </c>
      <c r="G33" s="45">
        <v>6000</v>
      </c>
      <c r="H33" s="45">
        <v>6000</v>
      </c>
      <c r="I33" s="44">
        <v>10000</v>
      </c>
      <c r="J33" s="46"/>
      <c r="K33" s="53" t="s">
        <v>29</v>
      </c>
      <c r="L33" s="48">
        <v>3000</v>
      </c>
      <c r="M33" s="46">
        <f t="shared" si="4"/>
        <v>750</v>
      </c>
      <c r="N33" s="84">
        <f t="shared" si="3"/>
        <v>3750</v>
      </c>
      <c r="O33" s="45">
        <v>10200</v>
      </c>
      <c r="P33" s="45">
        <v>10500</v>
      </c>
      <c r="Q33" s="45">
        <v>6000</v>
      </c>
      <c r="R33" s="45">
        <v>6000</v>
      </c>
      <c r="S33" s="57"/>
      <c r="T33" s="46" t="s">
        <v>23</v>
      </c>
      <c r="U33" s="47" t="s">
        <v>24</v>
      </c>
      <c r="AA33" s="11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</row>
    <row r="34" spans="1:49" ht="12.75" customHeight="1" x14ac:dyDescent="0.25">
      <c r="A34" s="41">
        <v>32271</v>
      </c>
      <c r="B34" s="42" t="s">
        <v>54</v>
      </c>
      <c r="C34" s="55" t="s">
        <v>55</v>
      </c>
      <c r="D34" s="44">
        <v>25000</v>
      </c>
      <c r="E34" s="45">
        <v>34200</v>
      </c>
      <c r="F34" s="45">
        <v>35100</v>
      </c>
      <c r="G34" s="45">
        <v>20000</v>
      </c>
      <c r="H34" s="45">
        <v>21000</v>
      </c>
      <c r="I34" s="46">
        <v>25000</v>
      </c>
      <c r="J34" s="46"/>
      <c r="K34" s="53" t="s">
        <v>29</v>
      </c>
      <c r="L34" s="48">
        <v>1000</v>
      </c>
      <c r="M34" s="46">
        <f t="shared" si="4"/>
        <v>250</v>
      </c>
      <c r="N34" s="84">
        <f t="shared" si="3"/>
        <v>1250</v>
      </c>
      <c r="O34" s="45">
        <v>34200</v>
      </c>
      <c r="P34" s="45">
        <v>35100</v>
      </c>
      <c r="Q34" s="45">
        <v>20000</v>
      </c>
      <c r="R34" s="45">
        <v>21000</v>
      </c>
      <c r="S34" s="44"/>
      <c r="T34" s="46" t="s">
        <v>23</v>
      </c>
      <c r="U34" s="47" t="s">
        <v>24</v>
      </c>
      <c r="AA34" s="11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</row>
    <row r="35" spans="1:49" ht="20.25" customHeight="1" x14ac:dyDescent="0.25">
      <c r="A35" s="41"/>
      <c r="B35" s="42"/>
      <c r="C35" s="55"/>
      <c r="D35" s="44"/>
      <c r="E35" s="45"/>
      <c r="F35" s="45"/>
      <c r="G35" s="45"/>
      <c r="H35" s="45"/>
      <c r="I35" s="46"/>
      <c r="J35" s="46"/>
      <c r="K35" s="53"/>
      <c r="L35" s="38">
        <f>SUM(L21:L34)</f>
        <v>49950</v>
      </c>
      <c r="M35" s="38">
        <f>SUM(M21:M34)</f>
        <v>8905.25</v>
      </c>
      <c r="N35" s="39">
        <f>SUM(N21:N34)</f>
        <v>58855.25</v>
      </c>
      <c r="O35" s="45"/>
      <c r="P35" s="45"/>
      <c r="Q35" s="45"/>
      <c r="R35" s="45"/>
      <c r="S35" s="44"/>
      <c r="T35" s="46"/>
      <c r="U35" s="47"/>
      <c r="AA35" s="11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</row>
    <row r="36" spans="1:49" ht="12.75" customHeight="1" x14ac:dyDescent="0.3">
      <c r="A36" s="58"/>
      <c r="B36" s="59" t="s">
        <v>56</v>
      </c>
      <c r="C36" s="60"/>
      <c r="D36" s="61"/>
      <c r="E36" s="62"/>
      <c r="F36" s="62"/>
      <c r="G36" s="62"/>
      <c r="H36" s="62"/>
      <c r="I36" s="62"/>
      <c r="J36" s="63"/>
      <c r="K36" s="63"/>
      <c r="L36" s="38"/>
      <c r="M36" s="38"/>
      <c r="N36" s="61"/>
      <c r="O36" s="61">
        <f>SUM(O37:O47)</f>
        <v>273350</v>
      </c>
      <c r="P36" s="61">
        <f>SUM(P37:P47)</f>
        <v>280900</v>
      </c>
      <c r="Q36" s="61">
        <f>SUM(Q37:Q47)</f>
        <v>160000</v>
      </c>
      <c r="R36" s="61">
        <f>SUM(R37:R47)</f>
        <v>164000</v>
      </c>
      <c r="S36" s="61"/>
      <c r="T36" s="61"/>
      <c r="U36" s="63"/>
      <c r="AA36" s="11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</row>
    <row r="37" spans="1:49" ht="12.75" customHeight="1" x14ac:dyDescent="0.25">
      <c r="A37" s="41">
        <v>32311</v>
      </c>
      <c r="B37" s="42" t="s">
        <v>57</v>
      </c>
      <c r="C37" s="55" t="s">
        <v>58</v>
      </c>
      <c r="D37" s="44">
        <v>28000</v>
      </c>
      <c r="E37" s="45">
        <v>28500</v>
      </c>
      <c r="F37" s="45">
        <v>29300</v>
      </c>
      <c r="G37" s="45">
        <v>17000</v>
      </c>
      <c r="H37" s="45">
        <v>17000</v>
      </c>
      <c r="I37" s="44">
        <v>28000</v>
      </c>
      <c r="J37" s="47"/>
      <c r="K37" s="53" t="s">
        <v>29</v>
      </c>
      <c r="L37" s="48">
        <v>2000</v>
      </c>
      <c r="M37" s="46">
        <f>L37*25/100</f>
        <v>500</v>
      </c>
      <c r="N37" s="70">
        <f>L37+M37</f>
        <v>2500</v>
      </c>
      <c r="O37" s="45">
        <v>28500</v>
      </c>
      <c r="P37" s="45">
        <v>29300</v>
      </c>
      <c r="Q37" s="45">
        <v>17000</v>
      </c>
      <c r="R37" s="45">
        <v>17000</v>
      </c>
      <c r="S37" s="44"/>
      <c r="T37" s="46" t="s">
        <v>45</v>
      </c>
      <c r="U37" s="47" t="s">
        <v>46</v>
      </c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</row>
    <row r="38" spans="1:49" ht="12.75" customHeight="1" x14ac:dyDescent="0.25">
      <c r="A38" s="41">
        <v>32313</v>
      </c>
      <c r="B38" s="42" t="s">
        <v>59</v>
      </c>
      <c r="C38" s="55" t="s">
        <v>60</v>
      </c>
      <c r="D38" s="44">
        <v>5000</v>
      </c>
      <c r="E38" s="45">
        <v>5100</v>
      </c>
      <c r="F38" s="45">
        <v>5300</v>
      </c>
      <c r="G38" s="45">
        <v>3000</v>
      </c>
      <c r="H38" s="45">
        <v>3000</v>
      </c>
      <c r="I38" s="44">
        <v>5000</v>
      </c>
      <c r="J38" s="47"/>
      <c r="K38" s="53" t="s">
        <v>29</v>
      </c>
      <c r="L38" s="48">
        <v>430</v>
      </c>
      <c r="M38" s="46">
        <f t="shared" ref="M38:M48" si="5">L38*25/100</f>
        <v>107.5</v>
      </c>
      <c r="N38" s="70">
        <f t="shared" ref="N38:N48" si="6">L38+M38</f>
        <v>537.5</v>
      </c>
      <c r="O38" s="45">
        <v>5100</v>
      </c>
      <c r="P38" s="45">
        <v>5300</v>
      </c>
      <c r="Q38" s="45">
        <v>3000</v>
      </c>
      <c r="R38" s="45">
        <v>3000</v>
      </c>
      <c r="S38" s="44"/>
      <c r="T38" s="46" t="s">
        <v>23</v>
      </c>
      <c r="U38" s="47" t="s">
        <v>24</v>
      </c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</row>
    <row r="39" spans="1:49" ht="12.75" customHeight="1" x14ac:dyDescent="0.25">
      <c r="A39" s="41">
        <v>32321</v>
      </c>
      <c r="B39" s="42" t="s">
        <v>61</v>
      </c>
      <c r="C39" s="55" t="s">
        <v>62</v>
      </c>
      <c r="D39" s="44">
        <v>75000</v>
      </c>
      <c r="E39" s="45">
        <v>76300</v>
      </c>
      <c r="F39" s="45">
        <v>78400</v>
      </c>
      <c r="G39" s="45">
        <v>44000</v>
      </c>
      <c r="H39" s="45">
        <v>45000</v>
      </c>
      <c r="I39" s="44">
        <v>75000</v>
      </c>
      <c r="J39" s="47"/>
      <c r="K39" s="53" t="s">
        <v>29</v>
      </c>
      <c r="L39" s="48">
        <v>26500</v>
      </c>
      <c r="M39" s="46">
        <f t="shared" si="5"/>
        <v>6625</v>
      </c>
      <c r="N39" s="70">
        <f t="shared" si="6"/>
        <v>33125</v>
      </c>
      <c r="O39" s="64">
        <v>76300</v>
      </c>
      <c r="P39" s="64">
        <v>78400</v>
      </c>
      <c r="Q39" s="64">
        <v>44000</v>
      </c>
      <c r="R39" s="64">
        <v>45000</v>
      </c>
      <c r="S39" s="57"/>
      <c r="T39" s="46" t="s">
        <v>23</v>
      </c>
      <c r="U39" s="47" t="s">
        <v>24</v>
      </c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</row>
    <row r="40" spans="1:49" ht="12.75" customHeight="1" x14ac:dyDescent="0.25">
      <c r="A40" s="41">
        <v>32322</v>
      </c>
      <c r="B40" s="42" t="s">
        <v>63</v>
      </c>
      <c r="C40" s="55" t="s">
        <v>64</v>
      </c>
      <c r="D40" s="44">
        <v>57000</v>
      </c>
      <c r="E40" s="45">
        <v>58000</v>
      </c>
      <c r="F40" s="45">
        <v>59600</v>
      </c>
      <c r="G40" s="45">
        <v>33000</v>
      </c>
      <c r="H40" s="45">
        <v>35000</v>
      </c>
      <c r="I40" s="44">
        <v>57000</v>
      </c>
      <c r="J40" s="47"/>
      <c r="K40" s="53" t="s">
        <v>29</v>
      </c>
      <c r="L40" s="48">
        <v>26500</v>
      </c>
      <c r="M40" s="46">
        <f t="shared" si="5"/>
        <v>6625</v>
      </c>
      <c r="N40" s="70">
        <f t="shared" si="6"/>
        <v>33125</v>
      </c>
      <c r="O40" s="45">
        <v>58000</v>
      </c>
      <c r="P40" s="45">
        <v>59600</v>
      </c>
      <c r="Q40" s="45">
        <v>33000</v>
      </c>
      <c r="R40" s="45">
        <v>35000</v>
      </c>
      <c r="S40" s="44"/>
      <c r="T40" s="46" t="s">
        <v>23</v>
      </c>
      <c r="U40" s="47" t="s">
        <v>24</v>
      </c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</row>
    <row r="41" spans="1:49" ht="12.75" customHeight="1" x14ac:dyDescent="0.25">
      <c r="A41" s="41">
        <v>32341</v>
      </c>
      <c r="B41" s="42" t="s">
        <v>65</v>
      </c>
      <c r="C41" s="55" t="s">
        <v>66</v>
      </c>
      <c r="D41" s="44">
        <v>75000</v>
      </c>
      <c r="E41" s="45">
        <v>76300</v>
      </c>
      <c r="F41" s="45">
        <v>78400</v>
      </c>
      <c r="G41" s="45">
        <v>44000</v>
      </c>
      <c r="H41" s="45">
        <v>45000</v>
      </c>
      <c r="I41" s="44">
        <v>75000</v>
      </c>
      <c r="J41" s="47"/>
      <c r="K41" s="53" t="s">
        <v>29</v>
      </c>
      <c r="L41" s="48">
        <v>3400</v>
      </c>
      <c r="M41" s="46">
        <f t="shared" si="5"/>
        <v>850</v>
      </c>
      <c r="N41" s="70">
        <f t="shared" si="6"/>
        <v>4250</v>
      </c>
      <c r="O41" s="45">
        <v>76300</v>
      </c>
      <c r="P41" s="45">
        <v>78400</v>
      </c>
      <c r="Q41" s="45">
        <v>44000</v>
      </c>
      <c r="R41" s="45">
        <v>45000</v>
      </c>
      <c r="S41" s="44"/>
      <c r="T41" s="46" t="s">
        <v>45</v>
      </c>
      <c r="U41" s="47" t="s">
        <v>24</v>
      </c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</row>
    <row r="42" spans="1:49" ht="12.75" customHeight="1" x14ac:dyDescent="0.25">
      <c r="A42" s="41">
        <v>32342</v>
      </c>
      <c r="B42" s="42" t="s">
        <v>67</v>
      </c>
      <c r="C42" s="55" t="s">
        <v>68</v>
      </c>
      <c r="D42" s="44"/>
      <c r="E42" s="45"/>
      <c r="F42" s="45"/>
      <c r="G42" s="45"/>
      <c r="H42" s="45"/>
      <c r="I42" s="44"/>
      <c r="J42" s="47"/>
      <c r="K42" s="53"/>
      <c r="L42" s="48">
        <v>2100</v>
      </c>
      <c r="M42" s="46">
        <f t="shared" si="5"/>
        <v>525</v>
      </c>
      <c r="N42" s="70">
        <f t="shared" si="6"/>
        <v>2625</v>
      </c>
      <c r="O42" s="45"/>
      <c r="P42" s="45"/>
      <c r="Q42" s="45"/>
      <c r="R42" s="45"/>
      <c r="S42" s="44"/>
      <c r="T42" s="46" t="s">
        <v>23</v>
      </c>
      <c r="U42" s="47" t="s">
        <v>24</v>
      </c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</row>
    <row r="43" spans="1:49" ht="12.75" customHeight="1" x14ac:dyDescent="0.25">
      <c r="A43" s="41">
        <v>32343</v>
      </c>
      <c r="B43" s="42" t="s">
        <v>69</v>
      </c>
      <c r="C43" s="55" t="s">
        <v>70</v>
      </c>
      <c r="D43" s="44">
        <v>5000</v>
      </c>
      <c r="E43" s="45">
        <v>5100</v>
      </c>
      <c r="F43" s="45">
        <v>5300</v>
      </c>
      <c r="G43" s="45">
        <v>3000</v>
      </c>
      <c r="H43" s="45">
        <v>3000</v>
      </c>
      <c r="I43" s="44">
        <v>5000</v>
      </c>
      <c r="J43" s="47"/>
      <c r="K43" s="53" t="s">
        <v>29</v>
      </c>
      <c r="L43" s="48">
        <v>200</v>
      </c>
      <c r="M43" s="46">
        <f t="shared" si="5"/>
        <v>50</v>
      </c>
      <c r="N43" s="70">
        <f t="shared" si="6"/>
        <v>250</v>
      </c>
      <c r="O43" s="45">
        <v>5100</v>
      </c>
      <c r="P43" s="45">
        <v>5300</v>
      </c>
      <c r="Q43" s="45">
        <v>3000</v>
      </c>
      <c r="R43" s="45">
        <v>3000</v>
      </c>
      <c r="S43" s="44"/>
      <c r="T43" s="46" t="s">
        <v>23</v>
      </c>
      <c r="U43" s="47" t="s">
        <v>24</v>
      </c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</row>
    <row r="44" spans="1:49" ht="12.75" customHeight="1" x14ac:dyDescent="0.25">
      <c r="A44" s="41">
        <v>32361</v>
      </c>
      <c r="B44" s="42" t="s">
        <v>71</v>
      </c>
      <c r="C44" s="55" t="s">
        <v>72</v>
      </c>
      <c r="D44" s="44">
        <v>2000</v>
      </c>
      <c r="E44" s="45">
        <v>2050</v>
      </c>
      <c r="F44" s="45">
        <v>2100</v>
      </c>
      <c r="G44" s="45">
        <v>2000</v>
      </c>
      <c r="H44" s="45">
        <v>2000</v>
      </c>
      <c r="I44" s="44">
        <v>2000</v>
      </c>
      <c r="J44" s="47"/>
      <c r="K44" s="53" t="s">
        <v>29</v>
      </c>
      <c r="L44" s="48">
        <v>3631</v>
      </c>
      <c r="M44" s="46">
        <f t="shared" si="5"/>
        <v>907.75</v>
      </c>
      <c r="N44" s="70">
        <f t="shared" si="6"/>
        <v>4538.75</v>
      </c>
      <c r="O44" s="45">
        <v>2050</v>
      </c>
      <c r="P44" s="45">
        <v>2100</v>
      </c>
      <c r="Q44" s="45">
        <v>2000</v>
      </c>
      <c r="R44" s="45">
        <v>2000</v>
      </c>
      <c r="S44" s="44"/>
      <c r="T44" s="46" t="s">
        <v>23</v>
      </c>
      <c r="U44" s="47" t="s">
        <v>24</v>
      </c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</row>
    <row r="45" spans="1:49" ht="12.75" customHeight="1" x14ac:dyDescent="0.25">
      <c r="A45" s="41">
        <v>32363</v>
      </c>
      <c r="B45" s="42" t="s">
        <v>73</v>
      </c>
      <c r="C45" s="55" t="s">
        <v>74</v>
      </c>
      <c r="D45" s="44"/>
      <c r="E45" s="45"/>
      <c r="F45" s="45"/>
      <c r="G45" s="45"/>
      <c r="H45" s="45"/>
      <c r="I45" s="44"/>
      <c r="J45" s="47"/>
      <c r="K45" s="53"/>
      <c r="L45" s="48">
        <v>400</v>
      </c>
      <c r="M45" s="46">
        <f t="shared" si="5"/>
        <v>100</v>
      </c>
      <c r="N45" s="70">
        <f t="shared" si="6"/>
        <v>500</v>
      </c>
      <c r="O45" s="45"/>
      <c r="P45" s="45"/>
      <c r="Q45" s="45"/>
      <c r="R45" s="45"/>
      <c r="S45" s="44"/>
      <c r="T45" s="46" t="s">
        <v>23</v>
      </c>
      <c r="U45" s="47" t="s">
        <v>24</v>
      </c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</row>
    <row r="46" spans="1:49" ht="12.75" customHeight="1" x14ac:dyDescent="0.25">
      <c r="A46" s="54">
        <v>32396</v>
      </c>
      <c r="B46" s="65" t="s">
        <v>75</v>
      </c>
      <c r="C46" s="54" t="s">
        <v>76</v>
      </c>
      <c r="D46" s="57">
        <v>2500</v>
      </c>
      <c r="E46" s="64">
        <v>2600</v>
      </c>
      <c r="F46" s="64">
        <v>2600</v>
      </c>
      <c r="G46" s="64">
        <v>2000</v>
      </c>
      <c r="H46" s="64">
        <v>2000</v>
      </c>
      <c r="I46" s="57">
        <v>2500</v>
      </c>
      <c r="J46" s="66"/>
      <c r="K46" s="65" t="s">
        <v>29</v>
      </c>
      <c r="L46" s="48">
        <v>3600</v>
      </c>
      <c r="M46" s="46">
        <f t="shared" si="5"/>
        <v>900</v>
      </c>
      <c r="N46" s="70">
        <f t="shared" si="6"/>
        <v>4500</v>
      </c>
      <c r="O46" s="45">
        <v>2600</v>
      </c>
      <c r="P46" s="45">
        <v>2600</v>
      </c>
      <c r="Q46" s="45">
        <v>2000</v>
      </c>
      <c r="R46" s="45">
        <v>2000</v>
      </c>
      <c r="S46" s="44"/>
      <c r="T46" s="46" t="s">
        <v>45</v>
      </c>
      <c r="U46" s="47" t="s">
        <v>46</v>
      </c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</row>
    <row r="47" spans="1:49" ht="12.75" customHeight="1" x14ac:dyDescent="0.25">
      <c r="A47" s="41">
        <v>34312</v>
      </c>
      <c r="B47" s="42" t="s">
        <v>77</v>
      </c>
      <c r="C47" s="55" t="s">
        <v>78</v>
      </c>
      <c r="D47" s="44">
        <v>19000</v>
      </c>
      <c r="E47" s="45">
        <v>19400</v>
      </c>
      <c r="F47" s="45">
        <v>19900</v>
      </c>
      <c r="G47" s="45">
        <v>12000</v>
      </c>
      <c r="H47" s="45">
        <v>12000</v>
      </c>
      <c r="I47" s="44">
        <v>19000</v>
      </c>
      <c r="J47" s="47"/>
      <c r="K47" s="53" t="s">
        <v>29</v>
      </c>
      <c r="L47" s="48">
        <v>1000</v>
      </c>
      <c r="M47" s="46">
        <f t="shared" si="5"/>
        <v>250</v>
      </c>
      <c r="N47" s="70">
        <f t="shared" si="6"/>
        <v>1250</v>
      </c>
      <c r="O47" s="45">
        <v>19400</v>
      </c>
      <c r="P47" s="45">
        <v>19900</v>
      </c>
      <c r="Q47" s="45">
        <v>12000</v>
      </c>
      <c r="R47" s="45">
        <v>12000</v>
      </c>
      <c r="S47" s="44"/>
      <c r="T47" s="46"/>
      <c r="U47" s="47" t="s">
        <v>24</v>
      </c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</row>
    <row r="48" spans="1:49" ht="12.75" customHeight="1" x14ac:dyDescent="0.25">
      <c r="A48" s="41">
        <v>37213</v>
      </c>
      <c r="B48" s="42" t="s">
        <v>95</v>
      </c>
      <c r="C48" s="55"/>
      <c r="D48" s="44"/>
      <c r="E48" s="45"/>
      <c r="F48" s="45"/>
      <c r="G48" s="45"/>
      <c r="H48" s="45"/>
      <c r="I48" s="44"/>
      <c r="J48" s="47"/>
      <c r="K48" s="53"/>
      <c r="L48" s="48">
        <v>26500</v>
      </c>
      <c r="M48" s="46">
        <f t="shared" si="5"/>
        <v>6625</v>
      </c>
      <c r="N48" s="70">
        <f t="shared" si="6"/>
        <v>33125</v>
      </c>
      <c r="O48" s="45"/>
      <c r="P48" s="45"/>
      <c r="Q48" s="45"/>
      <c r="R48" s="45"/>
      <c r="S48" s="44"/>
      <c r="T48" s="46"/>
      <c r="U48" s="47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</row>
    <row r="49" spans="1:49" ht="18" customHeight="1" x14ac:dyDescent="0.25">
      <c r="A49" s="41"/>
      <c r="B49" s="42"/>
      <c r="C49" s="55"/>
      <c r="D49" s="44"/>
      <c r="E49" s="45"/>
      <c r="F49" s="45"/>
      <c r="G49" s="45"/>
      <c r="H49" s="45"/>
      <c r="I49" s="44"/>
      <c r="J49" s="47"/>
      <c r="K49" s="53"/>
      <c r="L49" s="38">
        <f>SUM(L37:L48)</f>
        <v>96261</v>
      </c>
      <c r="M49" s="79">
        <f>SUM(M37:M48)</f>
        <v>24065.25</v>
      </c>
      <c r="N49" s="85">
        <f>SUM(N37:N48)</f>
        <v>120326.25</v>
      </c>
      <c r="O49" s="45"/>
      <c r="P49" s="45"/>
      <c r="Q49" s="45"/>
      <c r="R49" s="45"/>
      <c r="S49" s="44"/>
      <c r="T49" s="46"/>
      <c r="U49" s="47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</row>
    <row r="50" spans="1:49" ht="12.75" customHeight="1" x14ac:dyDescent="0.25">
      <c r="A50" s="67"/>
      <c r="B50" s="68" t="s">
        <v>79</v>
      </c>
      <c r="C50" s="69"/>
      <c r="D50" s="51"/>
      <c r="E50" s="52"/>
      <c r="F50" s="52"/>
      <c r="G50" s="52"/>
      <c r="H50" s="52"/>
      <c r="I50" s="51"/>
      <c r="J50" s="37"/>
      <c r="K50" s="36"/>
      <c r="L50" s="38"/>
      <c r="M50" s="38"/>
      <c r="N50" s="39"/>
      <c r="O50" s="39"/>
      <c r="P50" s="39"/>
      <c r="Q50" s="39"/>
      <c r="R50" s="39"/>
      <c r="S50" s="39"/>
      <c r="T50" s="39"/>
      <c r="U50" s="36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</row>
    <row r="51" spans="1:49" ht="11.45" customHeight="1" x14ac:dyDescent="0.25">
      <c r="A51" s="41">
        <v>42211</v>
      </c>
      <c r="B51" s="42" t="s">
        <v>80</v>
      </c>
      <c r="C51" s="55" t="s">
        <v>81</v>
      </c>
      <c r="D51" s="70"/>
      <c r="E51" s="71"/>
      <c r="F51" s="71"/>
      <c r="G51" s="71"/>
      <c r="H51" s="71"/>
      <c r="I51" s="70"/>
      <c r="J51" s="72"/>
      <c r="K51" s="28"/>
      <c r="L51" s="48">
        <v>1000</v>
      </c>
      <c r="M51" s="46">
        <f>L51*25/100</f>
        <v>250</v>
      </c>
      <c r="N51" s="74">
        <f>L51+M51</f>
        <v>1250</v>
      </c>
      <c r="O51" s="74"/>
      <c r="P51" s="74"/>
      <c r="Q51" s="74"/>
      <c r="R51" s="74"/>
      <c r="S51" s="73"/>
      <c r="T51" s="46" t="s">
        <v>23</v>
      </c>
      <c r="U51" s="47" t="s">
        <v>24</v>
      </c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</row>
    <row r="52" spans="1:49" ht="12.75" customHeight="1" x14ac:dyDescent="0.25">
      <c r="A52" s="41">
        <v>42273</v>
      </c>
      <c r="B52" s="42" t="s">
        <v>82</v>
      </c>
      <c r="C52" s="41" t="s">
        <v>83</v>
      </c>
      <c r="D52" s="44"/>
      <c r="E52" s="45"/>
      <c r="F52" s="45"/>
      <c r="G52" s="45"/>
      <c r="H52" s="45"/>
      <c r="I52" s="47"/>
      <c r="J52" s="47"/>
      <c r="K52" s="47"/>
      <c r="L52" s="48">
        <v>6000</v>
      </c>
      <c r="M52" s="46">
        <f t="shared" ref="M52" si="7">L52*25/100</f>
        <v>1500</v>
      </c>
      <c r="N52" s="74">
        <f t="shared" ref="N52:N53" si="8">L52+M52</f>
        <v>7500</v>
      </c>
      <c r="O52" s="45"/>
      <c r="P52" s="45"/>
      <c r="Q52" s="45"/>
      <c r="R52" s="45"/>
      <c r="S52" s="46"/>
      <c r="T52" s="46" t="s">
        <v>23</v>
      </c>
      <c r="U52" s="47" t="s">
        <v>24</v>
      </c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</row>
    <row r="53" spans="1:49" ht="12.75" customHeight="1" x14ac:dyDescent="0.25">
      <c r="A53" s="41">
        <v>42411</v>
      </c>
      <c r="B53" s="42" t="s">
        <v>84</v>
      </c>
      <c r="C53" s="41" t="s">
        <v>85</v>
      </c>
      <c r="D53" s="44"/>
      <c r="E53" s="45"/>
      <c r="F53" s="45"/>
      <c r="G53" s="45"/>
      <c r="H53" s="45"/>
      <c r="I53" s="47"/>
      <c r="J53" s="47"/>
      <c r="K53" s="47"/>
      <c r="L53" s="48">
        <v>10800</v>
      </c>
      <c r="M53" s="46">
        <f>L53*5/100</f>
        <v>540</v>
      </c>
      <c r="N53" s="74">
        <f t="shared" si="8"/>
        <v>11340</v>
      </c>
      <c r="O53" s="45"/>
      <c r="P53" s="45"/>
      <c r="Q53" s="45"/>
      <c r="R53" s="45"/>
      <c r="S53" s="46"/>
      <c r="T53" s="46" t="s">
        <v>23</v>
      </c>
      <c r="U53" s="47" t="s">
        <v>24</v>
      </c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</row>
    <row r="54" spans="1:49" ht="12.75" customHeight="1" x14ac:dyDescent="0.25">
      <c r="A54" s="41"/>
      <c r="B54" s="42"/>
      <c r="C54" s="41"/>
      <c r="D54" s="44"/>
      <c r="E54" s="45"/>
      <c r="F54" s="45"/>
      <c r="G54" s="45"/>
      <c r="H54" s="45"/>
      <c r="I54" s="47"/>
      <c r="J54" s="47"/>
      <c r="K54" s="47"/>
      <c r="L54" s="38">
        <f>SUM(L51:L53)</f>
        <v>17800</v>
      </c>
      <c r="M54" s="38">
        <f>SUM(M51:M53)</f>
        <v>2290</v>
      </c>
      <c r="N54" s="51">
        <f>SUM(N51:N53)</f>
        <v>20090</v>
      </c>
      <c r="O54" s="45"/>
      <c r="P54" s="45"/>
      <c r="Q54" s="45"/>
      <c r="R54" s="45"/>
      <c r="S54" s="46"/>
      <c r="T54" s="46"/>
      <c r="U54" s="47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</row>
    <row r="55" spans="1:49" ht="22.5" customHeight="1" x14ac:dyDescent="0.25">
      <c r="A55" s="23"/>
      <c r="B55" s="36" t="s">
        <v>93</v>
      </c>
      <c r="C55" s="82"/>
      <c r="D55" s="83" t="e">
        <f>SUM(#REF!+#REF!)</f>
        <v>#REF!</v>
      </c>
      <c r="E55" s="83" t="e">
        <f>SUM(#REF!+#REF!)</f>
        <v>#REF!</v>
      </c>
      <c r="F55" s="83" t="e">
        <f>SUM(#REF!+#REF!)</f>
        <v>#REF!</v>
      </c>
      <c r="G55" s="83" t="e">
        <f>SUM(#REF!+#REF!)</f>
        <v>#REF!</v>
      </c>
      <c r="H55" s="83" t="e">
        <f>SUM(#REF!+#REF!)</f>
        <v>#REF!</v>
      </c>
      <c r="I55" s="83" t="e">
        <f>SUM(#REF!+#REF!)</f>
        <v>#REF!</v>
      </c>
      <c r="J55" s="83" t="e">
        <f>SUM(#REF!+#REF!)</f>
        <v>#REF!</v>
      </c>
      <c r="K55" s="37"/>
      <c r="L55" s="80">
        <f>L19+L35+L49+L54</f>
        <v>166511</v>
      </c>
      <c r="M55" s="80">
        <f>M19+M35+M49+M54</f>
        <v>35885.5</v>
      </c>
      <c r="N55" s="81">
        <f>N19+N35+N49+N54</f>
        <v>202396.5</v>
      </c>
      <c r="O55" s="83">
        <f>SUM(O16+O20+O36+O50)</f>
        <v>689700</v>
      </c>
      <c r="P55" s="83">
        <f>SUM(P16+P20+P36+P50)</f>
        <v>708600</v>
      </c>
      <c r="Q55" s="83">
        <f>SUM(Q16+Q20+Q36+Q50)</f>
        <v>400000</v>
      </c>
      <c r="R55" s="83">
        <f>SUM(R16+R20+R36+R50)</f>
        <v>412000</v>
      </c>
      <c r="S55" s="83"/>
      <c r="T55" s="83"/>
      <c r="U55" s="37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</row>
    <row r="56" spans="1:49" ht="12.75" customHeight="1" x14ac:dyDescent="0.25"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</row>
    <row r="57" spans="1:49" ht="12.75" customHeight="1" x14ac:dyDescent="0.25">
      <c r="A57"/>
      <c r="B57"/>
      <c r="C57"/>
      <c r="D57"/>
      <c r="E57"/>
      <c r="F57"/>
      <c r="G57"/>
      <c r="H57"/>
      <c r="I57"/>
      <c r="J57"/>
      <c r="N57" s="5"/>
      <c r="O57" s="5"/>
      <c r="P57" s="5"/>
      <c r="Q57" s="5"/>
      <c r="R57" s="5"/>
      <c r="T57" s="75"/>
      <c r="U57" s="75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</row>
    <row r="58" spans="1:49" ht="12.75" customHeight="1" x14ac:dyDescent="0.25">
      <c r="A58"/>
      <c r="B58"/>
      <c r="C58"/>
      <c r="D58"/>
      <c r="E58"/>
      <c r="F58"/>
      <c r="G58"/>
      <c r="H58"/>
      <c r="I58" t="s">
        <v>86</v>
      </c>
      <c r="J58"/>
      <c r="L58" s="76"/>
      <c r="N58" s="5"/>
      <c r="T58" s="75" t="s">
        <v>87</v>
      </c>
      <c r="U58" s="77"/>
    </row>
    <row r="59" spans="1:49" ht="12.75" customHeight="1" x14ac:dyDescent="0.25">
      <c r="A59"/>
      <c r="B59"/>
      <c r="C59"/>
      <c r="D59"/>
      <c r="E59"/>
      <c r="F59"/>
      <c r="G59"/>
      <c r="H59"/>
      <c r="I59" t="s">
        <v>88</v>
      </c>
      <c r="J59"/>
      <c r="T59" s="75"/>
      <c r="U59" s="78"/>
    </row>
    <row r="60" spans="1:49" ht="12.75" customHeight="1" x14ac:dyDescent="0.25">
      <c r="A60" t="s">
        <v>94</v>
      </c>
      <c r="B60"/>
      <c r="C60"/>
      <c r="D60"/>
      <c r="E60"/>
      <c r="F60"/>
      <c r="G60"/>
      <c r="H60"/>
      <c r="I60"/>
      <c r="J60"/>
      <c r="N60" s="5"/>
      <c r="T60" s="5" t="s">
        <v>89</v>
      </c>
    </row>
    <row r="61" spans="1:49" ht="12.75" customHeight="1" x14ac:dyDescent="0.25">
      <c r="A61"/>
      <c r="B61"/>
      <c r="C61"/>
      <c r="D61"/>
      <c r="E61"/>
      <c r="F61"/>
      <c r="G61"/>
      <c r="H61"/>
      <c r="I61"/>
      <c r="J61"/>
      <c r="T61" s="11"/>
      <c r="U61" s="12"/>
    </row>
    <row r="62" spans="1:49" ht="12.75" customHeight="1" x14ac:dyDescent="0.25">
      <c r="M62" s="5"/>
    </row>
    <row r="63" spans="1:49" ht="12.75" customHeight="1" x14ac:dyDescent="0.25"/>
    <row r="64" spans="1:49" ht="12.75" customHeight="1" x14ac:dyDescent="0.25"/>
    <row r="65" spans="1:21" ht="12.75" customHeight="1" x14ac:dyDescent="0.25"/>
    <row r="66" spans="1:21" ht="12.75" customHeight="1" x14ac:dyDescent="0.25"/>
    <row r="67" spans="1:21" ht="12.75" customHeight="1" x14ac:dyDescent="0.25"/>
    <row r="68" spans="1:21" ht="24.95" customHeight="1" x14ac:dyDescent="0.25"/>
    <row r="69" spans="1:21" ht="12.75" customHeight="1" x14ac:dyDescent="0.25"/>
    <row r="70" spans="1:21" ht="12.75" customHeight="1" x14ac:dyDescent="0.25"/>
    <row r="71" spans="1:21" ht="24.95" customHeight="1" x14ac:dyDescent="0.25"/>
    <row r="72" spans="1:21" ht="12.75" customHeight="1" x14ac:dyDescent="0.25"/>
    <row r="73" spans="1:21" ht="12.75" customHeight="1" x14ac:dyDescent="0.25"/>
    <row r="74" spans="1:21" s="2" customFormat="1" ht="35.1" customHeight="1" x14ac:dyDescent="0.25">
      <c r="A74" s="6"/>
      <c r="B74" s="1"/>
      <c r="C74" s="7"/>
      <c r="D74" s="4"/>
      <c r="E74" s="1"/>
      <c r="F74" s="1"/>
      <c r="G74" s="1"/>
      <c r="H74" s="1"/>
      <c r="I74" s="1"/>
      <c r="J74" s="1"/>
      <c r="K74" s="1"/>
      <c r="M74" s="1"/>
      <c r="N74" s="1"/>
      <c r="O74" s="1"/>
      <c r="P74" s="1"/>
      <c r="Q74" s="1"/>
      <c r="R74" s="1"/>
      <c r="S74" s="5"/>
      <c r="T74" s="5"/>
      <c r="U74" s="1"/>
    </row>
    <row r="76" spans="1:21" ht="12.6" hidden="1" x14ac:dyDescent="0.25"/>
    <row r="77" spans="1:21" ht="15.75" customHeight="1" x14ac:dyDescent="0.25"/>
  </sheetData>
  <pageMargins left="0.7" right="0.7" top="0.75" bottom="0.75" header="0.3" footer="0.3"/>
  <pageSetup paperSize="9" scale="80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racunovodstvo</dc:creator>
  <cp:lastModifiedBy>racunovodstvo</cp:lastModifiedBy>
  <cp:lastPrinted>2025-12-18T12:18:24Z</cp:lastPrinted>
  <dcterms:created xsi:type="dcterms:W3CDTF">2025-12-17T13:37:16Z</dcterms:created>
  <dcterms:modified xsi:type="dcterms:W3CDTF">2025-12-19T07:52:50Z</dcterms:modified>
</cp:coreProperties>
</file>