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cunovodstvo\OneDrive - CARNET\Desktop\FINANCIJSKI IZVJ.- PLANOVI\"/>
    </mc:Choice>
  </mc:AlternateContent>
  <xr:revisionPtr revIDLastSave="0" documentId="13_ncr:1_{DAA42898-03CC-45B9-9630-54EFB0DF3B74}" xr6:coauthVersionLast="36" xr6:coauthVersionMax="36" xr10:uidLastSave="{00000000-0000-0000-0000-000000000000}"/>
  <bookViews>
    <workbookView xWindow="0" yWindow="0" windowWidth="21510" windowHeight="4605" xr2:uid="{A0B604B8-E16E-45C4-B035-670779E2B54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37" i="1" l="1"/>
  <c r="N38" i="1"/>
  <c r="N39" i="1"/>
  <c r="N40" i="1"/>
  <c r="N41" i="1"/>
  <c r="N42" i="1"/>
  <c r="N43" i="1"/>
  <c r="N46" i="1"/>
  <c r="N35" i="1"/>
  <c r="K84" i="1" l="1"/>
  <c r="J84" i="1"/>
  <c r="I84" i="1"/>
  <c r="H84" i="1"/>
  <c r="G84" i="1"/>
  <c r="F84" i="1"/>
  <c r="E84" i="1"/>
  <c r="O83" i="1"/>
  <c r="N82" i="1"/>
  <c r="M82" i="1"/>
  <c r="N83" i="1"/>
  <c r="O78" i="1"/>
  <c r="N77" i="1"/>
  <c r="M77" i="1"/>
  <c r="N76" i="1"/>
  <c r="M76" i="1"/>
  <c r="N75" i="1"/>
  <c r="M75" i="1" s="1"/>
  <c r="N74" i="1"/>
  <c r="M74" i="1"/>
  <c r="N73" i="1"/>
  <c r="M73" i="1"/>
  <c r="N72" i="1"/>
  <c r="M72" i="1" s="1"/>
  <c r="N71" i="1"/>
  <c r="M71" i="1"/>
  <c r="N70" i="1"/>
  <c r="M70" i="1"/>
  <c r="N68" i="1"/>
  <c r="M68" i="1"/>
  <c r="U67" i="1"/>
  <c r="N67" i="1"/>
  <c r="M67" i="1"/>
  <c r="M65" i="1"/>
  <c r="N64" i="1"/>
  <c r="M64" i="1"/>
  <c r="N62" i="1"/>
  <c r="M62" i="1" s="1"/>
  <c r="N61" i="1"/>
  <c r="M61" i="1"/>
  <c r="N59" i="1"/>
  <c r="M59" i="1"/>
  <c r="M57" i="1"/>
  <c r="S56" i="1"/>
  <c r="Q56" i="1"/>
  <c r="P56" i="1"/>
  <c r="R56" i="1" s="1"/>
  <c r="R48" i="1" s="1"/>
  <c r="M56" i="1"/>
  <c r="R55" i="1"/>
  <c r="P55" i="1"/>
  <c r="Q55" i="1" s="1"/>
  <c r="N55" i="1"/>
  <c r="M55" i="1" s="1"/>
  <c r="H55" i="1"/>
  <c r="F55" i="1"/>
  <c r="G55" i="1" s="1"/>
  <c r="I55" i="1" s="1"/>
  <c r="N54" i="1"/>
  <c r="M54" i="1" s="1"/>
  <c r="N53" i="1"/>
  <c r="M53" i="1"/>
  <c r="N52" i="1"/>
  <c r="M52" i="1"/>
  <c r="N51" i="1"/>
  <c r="M51" i="1" s="1"/>
  <c r="N50" i="1"/>
  <c r="N48" i="1" s="1"/>
  <c r="M50" i="1"/>
  <c r="N49" i="1"/>
  <c r="N78" i="1" s="1"/>
  <c r="M49" i="1"/>
  <c r="P48" i="1"/>
  <c r="O48" i="1"/>
  <c r="O47" i="1"/>
  <c r="M43" i="1"/>
  <c r="M42" i="1"/>
  <c r="M41" i="1"/>
  <c r="M40" i="1"/>
  <c r="M39" i="1"/>
  <c r="M38" i="1"/>
  <c r="M37" i="1"/>
  <c r="M35" i="1"/>
  <c r="N34" i="1"/>
  <c r="M34" i="1"/>
  <c r="N33" i="1"/>
  <c r="M33" i="1" s="1"/>
  <c r="N32" i="1"/>
  <c r="M32" i="1"/>
  <c r="N31" i="1"/>
  <c r="M31" i="1"/>
  <c r="N30" i="1"/>
  <c r="M30" i="1" s="1"/>
  <c r="N29" i="1"/>
  <c r="M29" i="1"/>
  <c r="N28" i="1"/>
  <c r="M28" i="1"/>
  <c r="N27" i="1"/>
  <c r="M27" i="1" s="1"/>
  <c r="N26" i="1"/>
  <c r="M26" i="1"/>
  <c r="N25" i="1"/>
  <c r="M25" i="1"/>
  <c r="N24" i="1"/>
  <c r="M24" i="1" s="1"/>
  <c r="N23" i="1"/>
  <c r="M23" i="1"/>
  <c r="N22" i="1"/>
  <c r="N47" i="1" s="1"/>
  <c r="M22" i="1"/>
  <c r="N21" i="1"/>
  <c r="M21" i="1" s="1"/>
  <c r="S20" i="1"/>
  <c r="R20" i="1"/>
  <c r="Q20" i="1"/>
  <c r="P20" i="1"/>
  <c r="O20" i="1"/>
  <c r="N20" i="1"/>
  <c r="O19" i="1"/>
  <c r="N18" i="1"/>
  <c r="M18" i="1"/>
  <c r="N17" i="1"/>
  <c r="M17" i="1" s="1"/>
  <c r="M16" i="1" s="1"/>
  <c r="S16" i="1"/>
  <c r="R16" i="1"/>
  <c r="Q16" i="1"/>
  <c r="P16" i="1"/>
  <c r="P84" i="1" s="1"/>
  <c r="O16" i="1"/>
  <c r="M48" i="1" l="1"/>
  <c r="M78" i="1"/>
  <c r="O84" i="1"/>
  <c r="M47" i="1"/>
  <c r="M20" i="1"/>
  <c r="R84" i="1"/>
  <c r="S55" i="1"/>
  <c r="S48" i="1" s="1"/>
  <c r="S84" i="1" s="1"/>
  <c r="Q48" i="1"/>
  <c r="Q84" i="1" s="1"/>
  <c r="N16" i="1"/>
  <c r="N84" i="1" s="1"/>
  <c r="N19" i="1"/>
  <c r="M84" i="1" l="1"/>
</calcChain>
</file>

<file path=xl/sharedStrings.xml><?xml version="1.0" encoding="utf-8"?>
<sst xmlns="http://schemas.openxmlformats.org/spreadsheetml/2006/main" count="272" uniqueCount="143">
  <si>
    <t>SS CENTAR ZA ODGOJ I OBRAZOVANJE</t>
  </si>
  <si>
    <t>Zagorska 14  ZAGREB</t>
  </si>
  <si>
    <t>OIB  66687839353</t>
  </si>
  <si>
    <t xml:space="preserve">                                                               (bez poreza na dodanu vrijednost)</t>
  </si>
  <si>
    <t>Red.br.</t>
  </si>
  <si>
    <t>Predmet nabave</t>
  </si>
  <si>
    <t>CPV</t>
  </si>
  <si>
    <t>Procjenjena vrijdnost nabave</t>
  </si>
  <si>
    <t>Plan 2011.</t>
  </si>
  <si>
    <t>Plan 2012.</t>
  </si>
  <si>
    <t>PLAN 2011.</t>
  </si>
  <si>
    <t>PLAN 2012.</t>
  </si>
  <si>
    <t>Gradski proračun</t>
  </si>
  <si>
    <t>Ostali prihodi</t>
  </si>
  <si>
    <t>Postupak i način nabave</t>
  </si>
  <si>
    <t>procjenjena vrijed.bez PDV-a</t>
  </si>
  <si>
    <t>pdv</t>
  </si>
  <si>
    <t>planirana  vrijdnost nabave sa PDV-om</t>
  </si>
  <si>
    <t xml:space="preserve">                                                        IZVOR Gradski proračun  </t>
  </si>
  <si>
    <t>Sklapa se Ugovor/okvi. sporazom</t>
  </si>
  <si>
    <t>NAKNADA TROŠKOVA ZAPOSLENIMA</t>
  </si>
  <si>
    <t>Seminari, savjetovanja i simpoziji</t>
  </si>
  <si>
    <t>80522000-9</t>
  </si>
  <si>
    <t>ugovo/narudžb.</t>
  </si>
  <si>
    <t>post.jed. Nab</t>
  </si>
  <si>
    <t>Tečajevi i stručni ispiti</t>
  </si>
  <si>
    <t>80500000-9</t>
  </si>
  <si>
    <t>NABAVA ZA  MATERIJAL I ENERGIJU</t>
  </si>
  <si>
    <t>Uredski materijal</t>
  </si>
  <si>
    <t>Izrav.ugovar.</t>
  </si>
  <si>
    <t>Papir za fotokopiranje</t>
  </si>
  <si>
    <t>30197643-5</t>
  </si>
  <si>
    <t>Potr. Mat za pisač. I računala</t>
  </si>
  <si>
    <t>30120000-6</t>
  </si>
  <si>
    <t>Registratori i ost. Ured. Potrepštine</t>
  </si>
  <si>
    <t>22800000-8</t>
  </si>
  <si>
    <t>Literatura</t>
  </si>
  <si>
    <t>22100000-1</t>
  </si>
  <si>
    <t>Mat.i sredstva za čišćenje i održ.</t>
  </si>
  <si>
    <t>39830000-9</t>
  </si>
  <si>
    <t>Mat. za hig.potrebe i njegu</t>
  </si>
  <si>
    <t>33760000-5</t>
  </si>
  <si>
    <t>Ost.mat.;nastava. Pedag dok</t>
  </si>
  <si>
    <t>Ost.mat.za potrebe red.poslovanja</t>
  </si>
  <si>
    <t>30190000-7</t>
  </si>
  <si>
    <t>Pomoćni materijal</t>
  </si>
  <si>
    <t>mat. Za knjgov. radno i zadr.</t>
  </si>
  <si>
    <t>Ostali materijal i sirovine</t>
  </si>
  <si>
    <t>mat.za cvjećare,EU projekt</t>
  </si>
  <si>
    <t>Namirnice</t>
  </si>
  <si>
    <t>mat.za šk. Kuhinju</t>
  </si>
  <si>
    <t>svježe voće i povrće</t>
  </si>
  <si>
    <t>15300000-1</t>
  </si>
  <si>
    <t>15100000-9</t>
  </si>
  <si>
    <t>konzervirane i ostale namirnice</t>
  </si>
  <si>
    <t>15331400-1</t>
  </si>
  <si>
    <t>Električna energija</t>
  </si>
  <si>
    <t>09310000-5</t>
  </si>
  <si>
    <t>Okvirni spor.</t>
  </si>
  <si>
    <t>otvore. post.grad</t>
  </si>
  <si>
    <t>Topla voda(toplana)</t>
  </si>
  <si>
    <t>09321000-5</t>
  </si>
  <si>
    <t>Mat.i dij.za tek.i inv.održ.građ.boje parket,ploč</t>
  </si>
  <si>
    <t>98314000-7</t>
  </si>
  <si>
    <t>Mat.i dij.za tek.i inv.održ.postr.i opr.elektro, stolar i dr.</t>
  </si>
  <si>
    <t>51100000-3</t>
  </si>
  <si>
    <t>Mat.i dij.za tek.i inv.održ.trans.sred.</t>
  </si>
  <si>
    <t>-</t>
  </si>
  <si>
    <t>Sitni inventar</t>
  </si>
  <si>
    <t>30192000-1</t>
  </si>
  <si>
    <t>Služb, radna i zaš.odjeća i obuća</t>
  </si>
  <si>
    <t>18110000-3</t>
  </si>
  <si>
    <t>NABAVA USLUGA</t>
  </si>
  <si>
    <t>Usluge telefona, telefaksa mob</t>
  </si>
  <si>
    <t>64200000-8</t>
  </si>
  <si>
    <t>Usluge interneta</t>
  </si>
  <si>
    <t>6420000-8</t>
  </si>
  <si>
    <t>Poštarina (pisma, tiskanice i sl.)</t>
  </si>
  <si>
    <t>64110000-0</t>
  </si>
  <si>
    <t>Ostale usl. za komunikaciju i prijevoz</t>
  </si>
  <si>
    <t>63000000-9</t>
  </si>
  <si>
    <t>Usl.tek.i inv.održ.građ.objekata</t>
  </si>
  <si>
    <t>45261910-6</t>
  </si>
  <si>
    <t>Usl.tek.i inv.održ.postroj.i opreme</t>
  </si>
  <si>
    <t>45259000-7</t>
  </si>
  <si>
    <t>Elektronski mediji</t>
  </si>
  <si>
    <t>92220000-9</t>
  </si>
  <si>
    <t>Tisak</t>
  </si>
  <si>
    <t>Ost.usl.promidžbe i informiranja</t>
  </si>
  <si>
    <t>79341000-6</t>
  </si>
  <si>
    <t>Opskrba vodom</t>
  </si>
  <si>
    <t>65110000-7</t>
  </si>
  <si>
    <t>Iznošenje i odvoz smeća</t>
  </si>
  <si>
    <t>90511300-5</t>
  </si>
  <si>
    <t>Deratizacija i dezinsekcija</t>
  </si>
  <si>
    <t>90920000-2</t>
  </si>
  <si>
    <t>Usluge čišćenja,pranja i sl.</t>
  </si>
  <si>
    <t>98310000-9</t>
  </si>
  <si>
    <t>Ostale komunalne usluge (kom. nakn)</t>
  </si>
  <si>
    <t>65000000-3</t>
  </si>
  <si>
    <t>Obvezni preventivni zdr.pregledi</t>
  </si>
  <si>
    <t>85140000-2</t>
  </si>
  <si>
    <t>Laboratorijske usluge</t>
  </si>
  <si>
    <t>7190000-7</t>
  </si>
  <si>
    <t>Ugovori o djelu-pom. U nast</t>
  </si>
  <si>
    <t>79100000-5</t>
  </si>
  <si>
    <t>Usluge odvjetnika i pravnog savjetovanja</t>
  </si>
  <si>
    <t>Ostale intelektualne usluge</t>
  </si>
  <si>
    <t>Ostale rač. usluge</t>
  </si>
  <si>
    <t>50322000-8</t>
  </si>
  <si>
    <t xml:space="preserve">Grafičke i tiskarske usluge </t>
  </si>
  <si>
    <t>98390000-3</t>
  </si>
  <si>
    <t>Usluge čuvanja imovine i osoba</t>
  </si>
  <si>
    <t>79713000-5</t>
  </si>
  <si>
    <t>Premije osiguranja ostale imovine</t>
  </si>
  <si>
    <t>66515200-5</t>
  </si>
  <si>
    <t>Premije osiguranjazaposlenih</t>
  </si>
  <si>
    <t>66510000-8</t>
  </si>
  <si>
    <t>Reprezentacija</t>
  </si>
  <si>
    <t>9830000-6</t>
  </si>
  <si>
    <t xml:space="preserve">Članarine </t>
  </si>
  <si>
    <t>98130000-3</t>
  </si>
  <si>
    <t>Ostali nespom.rashodi poslovanja</t>
  </si>
  <si>
    <t>Usluge banaka</t>
  </si>
  <si>
    <t>66110000-4</t>
  </si>
  <si>
    <t>Usluge platnog prometa</t>
  </si>
  <si>
    <t>66000000-0</t>
  </si>
  <si>
    <t>NABAVA NEPROIZ.I PROIZ.DUG.IMOV.</t>
  </si>
  <si>
    <t>Računala i rač.oprema</t>
  </si>
  <si>
    <t>30230000-0</t>
  </si>
  <si>
    <t xml:space="preserve">Oprema </t>
  </si>
  <si>
    <t>30211300-4</t>
  </si>
  <si>
    <t>Knjige</t>
  </si>
  <si>
    <t>22113000-5</t>
  </si>
  <si>
    <t>Za usvajanje prijedloga:</t>
  </si>
  <si>
    <t>Ravnateljica:</t>
  </si>
  <si>
    <t>PREDSJEDNIK UPRAVNOG VIJEĆA</t>
  </si>
  <si>
    <t>Mr.sc.Đana Baftiri,prof.def.</t>
  </si>
  <si>
    <t>PLAN NABAVE ZA 2025. GODINU</t>
  </si>
  <si>
    <t>meso</t>
  </si>
  <si>
    <t>SVEUKUPNO PLAN NABAVE ZA 2025 GODINU</t>
  </si>
  <si>
    <t>U Zagrebu,10.12.2024</t>
  </si>
  <si>
    <t>EVIDENCIJSKI BROJ NABAVE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</si>
</sst>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\ _k_n_-;\-* #,##0.00\ _k_n_-;_-* &quot;-&quot;??\ _k_n_-;_-@_-"/>
    <numFmt numFmtId="164" formatCode="_-* #,##0\ _k_n_-;\-* #,##0\ _k_n_-;_-* \-??\ _k_n_-;_-@_-"/>
  </numFmts>
  <fonts count="1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9.35"/>
      <name val="Arial Narrow"/>
      <family val="2"/>
      <charset val="238"/>
    </font>
    <font>
      <b/>
      <sz val="9.35"/>
      <name val="Arial Narrow"/>
      <family val="2"/>
      <charset val="238"/>
    </font>
    <font>
      <b/>
      <i/>
      <sz val="9.35"/>
      <name val="Arial Narrow"/>
      <family val="2"/>
      <charset val="238"/>
    </font>
    <font>
      <b/>
      <sz val="20"/>
      <name val="Arial Narrow"/>
      <family val="2"/>
      <charset val="238"/>
    </font>
    <font>
      <i/>
      <sz val="9.35"/>
      <name val="Arial Narrow"/>
      <family val="2"/>
      <charset val="238"/>
    </font>
    <font>
      <b/>
      <sz val="9.35"/>
      <color theme="4"/>
      <name val="Arial Narrow"/>
      <family val="2"/>
      <charset val="238"/>
    </font>
    <font>
      <sz val="9.35"/>
      <color theme="5"/>
      <name val="Arial Narrow"/>
      <family val="2"/>
      <charset val="238"/>
    </font>
    <font>
      <b/>
      <sz val="9"/>
      <name val="Arial Narrow"/>
      <family val="2"/>
      <charset val="238"/>
    </font>
    <font>
      <b/>
      <sz val="9"/>
      <color theme="4"/>
      <name val="Arial Narrow"/>
      <family val="2"/>
      <charset val="238"/>
    </font>
    <font>
      <b/>
      <sz val="11"/>
      <name val="Arial Narrow"/>
      <family val="2"/>
      <charset val="238"/>
    </font>
    <font>
      <b/>
      <sz val="9.35"/>
      <color theme="7"/>
      <name val="Arial Narrow"/>
      <family val="2"/>
      <charset val="238"/>
    </font>
    <font>
      <sz val="10"/>
      <name val="Arial"/>
      <family val="2"/>
      <charset val="238"/>
    </font>
    <font>
      <sz val="10"/>
      <name val="Arial Narrow"/>
      <family val="2"/>
      <charset val="238"/>
    </font>
    <font>
      <b/>
      <sz val="9.35"/>
      <color theme="1"/>
      <name val="Arial Narrow"/>
      <family val="2"/>
      <charset val="238"/>
    </font>
    <font>
      <sz val="9.35"/>
      <color theme="1"/>
      <name val="Arial Narrow"/>
      <family val="2"/>
      <charset val="238"/>
    </font>
    <font>
      <sz val="9"/>
      <color theme="1"/>
      <name val="Arial Narrow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44"/>
        <bgColor indexed="31"/>
      </patternFill>
    </fill>
    <fill>
      <patternFill patternType="solid">
        <fgColor indexed="40"/>
        <bgColor indexed="15"/>
      </patternFill>
    </fill>
    <fill>
      <patternFill patternType="solid">
        <fgColor indexed="9"/>
        <bgColor indexed="64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5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64" fontId="3" fillId="0" borderId="0" xfId="1" applyNumberFormat="1" applyFont="1" applyFill="1" applyBorder="1" applyAlignment="1" applyProtection="1">
      <alignment vertical="center"/>
    </xf>
    <xf numFmtId="4" fontId="2" fillId="0" borderId="0" xfId="0" applyNumberFormat="1" applyFont="1"/>
    <xf numFmtId="4" fontId="2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43" fontId="2" fillId="0" borderId="0" xfId="1" applyFont="1" applyFill="1" applyBorder="1" applyAlignment="1" applyProtection="1">
      <alignment vertical="center"/>
    </xf>
    <xf numFmtId="0" fontId="3" fillId="0" borderId="0" xfId="0" applyFont="1" applyFill="1" applyAlignment="1">
      <alignment horizontal="center" vertical="center"/>
    </xf>
    <xf numFmtId="1" fontId="3" fillId="0" borderId="0" xfId="1" applyNumberFormat="1" applyFont="1" applyFill="1" applyBorder="1" applyAlignment="1" applyProtection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4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164" fontId="4" fillId="0" borderId="0" xfId="1" applyNumberFormat="1" applyFont="1" applyFill="1" applyBorder="1" applyAlignment="1" applyProtection="1">
      <alignment vertical="center"/>
    </xf>
    <xf numFmtId="164" fontId="5" fillId="0" borderId="0" xfId="1" applyNumberFormat="1" applyFont="1" applyFill="1" applyBorder="1" applyAlignment="1" applyProtection="1">
      <alignment horizontal="center" vertical="center"/>
    </xf>
    <xf numFmtId="43" fontId="5" fillId="0" borderId="0" xfId="1" applyFont="1" applyFill="1" applyBorder="1" applyAlignment="1" applyProtection="1">
      <alignment vertical="center"/>
    </xf>
    <xf numFmtId="4" fontId="3" fillId="0" borderId="0" xfId="0" applyNumberFormat="1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43" fontId="6" fillId="0" borderId="0" xfId="1" applyFont="1" applyFill="1" applyBorder="1" applyAlignment="1" applyProtection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/>
    </xf>
    <xf numFmtId="43" fontId="3" fillId="2" borderId="1" xfId="1" applyFont="1" applyFill="1" applyBorder="1" applyAlignment="1" applyProtection="1">
      <alignment horizontal="center" vertical="center"/>
    </xf>
    <xf numFmtId="4" fontId="3" fillId="2" borderId="1" xfId="1" applyNumberFormat="1" applyFont="1" applyFill="1" applyBorder="1" applyAlignment="1" applyProtection="1">
      <alignment horizontal="center" vertical="center" wrapText="1"/>
    </xf>
    <xf numFmtId="43" fontId="3" fillId="3" borderId="1" xfId="1" applyFont="1" applyFill="1" applyBorder="1" applyAlignment="1" applyProtection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4" fontId="3" fillId="0" borderId="2" xfId="0" applyNumberFormat="1" applyFont="1" applyFill="1" applyBorder="1" applyAlignment="1">
      <alignment horizontal="center" vertical="center" wrapText="1"/>
    </xf>
    <xf numFmtId="4" fontId="3" fillId="0" borderId="3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3" fontId="7" fillId="2" borderId="1" xfId="1" applyFont="1" applyFill="1" applyBorder="1" applyAlignment="1" applyProtection="1">
      <alignment horizontal="center"/>
    </xf>
    <xf numFmtId="4" fontId="7" fillId="2" borderId="1" xfId="1" applyNumberFormat="1" applyFont="1" applyFill="1" applyBorder="1" applyAlignment="1" applyProtection="1">
      <alignment vertical="center" wrapText="1"/>
    </xf>
    <xf numFmtId="43" fontId="7" fillId="3" borderId="1" xfId="1" applyFont="1" applyFill="1" applyBorder="1" applyAlignment="1" applyProtection="1">
      <alignment vertical="center"/>
    </xf>
    <xf numFmtId="0" fontId="7" fillId="4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/>
    </xf>
    <xf numFmtId="4" fontId="7" fillId="0" borderId="1" xfId="0" applyNumberFormat="1" applyFont="1" applyFill="1" applyBorder="1" applyAlignment="1">
      <alignment vertical="center"/>
    </xf>
    <xf numFmtId="4" fontId="7" fillId="0" borderId="1" xfId="0" applyNumberFormat="1" applyFont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43" fontId="2" fillId="0" borderId="1" xfId="1" applyFont="1" applyFill="1" applyBorder="1" applyAlignment="1" applyProtection="1">
      <alignment horizontal="center"/>
    </xf>
    <xf numFmtId="4" fontId="2" fillId="0" borderId="1" xfId="0" applyNumberFormat="1" applyFont="1" applyBorder="1"/>
    <xf numFmtId="2" fontId="2" fillId="0" borderId="1" xfId="0" applyNumberFormat="1" applyFont="1" applyFill="1" applyBorder="1" applyAlignment="1">
      <alignment vertical="center"/>
    </xf>
    <xf numFmtId="4" fontId="2" fillId="0" borderId="1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4" fontId="3" fillId="0" borderId="1" xfId="0" applyNumberFormat="1" applyFont="1" applyFill="1" applyBorder="1" applyAlignment="1">
      <alignment vertical="center"/>
    </xf>
    <xf numFmtId="4" fontId="8" fillId="0" borderId="1" xfId="0" applyNumberFormat="1" applyFont="1" applyBorder="1"/>
    <xf numFmtId="0" fontId="7" fillId="0" borderId="1" xfId="0" applyFont="1" applyBorder="1" applyAlignment="1">
      <alignment horizontal="center" vertical="center" wrapText="1"/>
    </xf>
    <xf numFmtId="43" fontId="7" fillId="0" borderId="1" xfId="1" applyFont="1" applyFill="1" applyBorder="1" applyAlignment="1" applyProtection="1">
      <alignment horizontal="center"/>
    </xf>
    <xf numFmtId="4" fontId="7" fillId="0" borderId="1" xfId="0" applyNumberFormat="1" applyFont="1" applyBorder="1"/>
    <xf numFmtId="2" fontId="7" fillId="0" borderId="1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wrapText="1"/>
    </xf>
    <xf numFmtId="0" fontId="2" fillId="5" borderId="1" xfId="0" applyFont="1" applyFill="1" applyBorder="1" applyAlignment="1">
      <alignment horizontal="center" vertical="center" wrapText="1"/>
    </xf>
    <xf numFmtId="43" fontId="2" fillId="0" borderId="1" xfId="1" applyFont="1" applyFill="1" applyBorder="1" applyAlignment="1" applyProtection="1">
      <alignment horizontal="center" vertical="center"/>
    </xf>
    <xf numFmtId="43" fontId="2" fillId="0" borderId="1" xfId="1" applyFont="1" applyFill="1" applyBorder="1" applyAlignment="1" applyProtection="1">
      <alignment vertical="center"/>
    </xf>
    <xf numFmtId="4" fontId="2" fillId="5" borderId="1" xfId="0" applyNumberFormat="1" applyFont="1" applyFill="1" applyBorder="1"/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43" fontId="10" fillId="0" borderId="1" xfId="1" applyFont="1" applyFill="1" applyBorder="1" applyAlignment="1" applyProtection="1">
      <alignment horizontal="center" vertical="center"/>
    </xf>
    <xf numFmtId="4" fontId="10" fillId="0" borderId="1" xfId="0" applyNumberFormat="1" applyFont="1" applyBorder="1" applyAlignment="1">
      <alignment vertical="center"/>
    </xf>
    <xf numFmtId="2" fontId="10" fillId="0" borderId="1" xfId="0" applyNumberFormat="1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2" fontId="2" fillId="5" borderId="1" xfId="0" applyNumberFormat="1" applyFont="1" applyFill="1" applyBorder="1" applyAlignment="1">
      <alignment vertical="center"/>
    </xf>
    <xf numFmtId="0" fontId="11" fillId="0" borderId="0" xfId="0" applyFont="1" applyFill="1" applyAlignment="1">
      <alignment vertical="center"/>
    </xf>
    <xf numFmtId="0" fontId="11" fillId="0" borderId="0" xfId="0" applyFont="1" applyFill="1" applyBorder="1" applyAlignment="1">
      <alignment vertical="center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43" fontId="7" fillId="0" borderId="1" xfId="1" applyFont="1" applyFill="1" applyBorder="1" applyAlignment="1" applyProtection="1">
      <alignment horizontal="center" vertical="center"/>
    </xf>
    <xf numFmtId="4" fontId="3" fillId="0" borderId="1" xfId="0" applyNumberFormat="1" applyFont="1" applyBorder="1"/>
    <xf numFmtId="2" fontId="3" fillId="0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4" fontId="2" fillId="0" borderId="1" xfId="0" applyNumberFormat="1" applyFont="1" applyBorder="1" applyAlignment="1">
      <alignment vertical="center"/>
    </xf>
    <xf numFmtId="4" fontId="3" fillId="0" borderId="1" xfId="0" applyNumberFormat="1" applyFont="1" applyBorder="1" applyAlignment="1">
      <alignment vertical="center"/>
    </xf>
    <xf numFmtId="43" fontId="12" fillId="0" borderId="1" xfId="1" applyFont="1" applyFill="1" applyBorder="1" applyAlignment="1" applyProtection="1">
      <alignment vertical="center"/>
    </xf>
    <xf numFmtId="4" fontId="12" fillId="0" borderId="1" xfId="1" applyNumberFormat="1" applyFont="1" applyFill="1" applyBorder="1" applyAlignment="1" applyProtection="1">
      <alignment vertical="center"/>
    </xf>
    <xf numFmtId="0" fontId="12" fillId="0" borderId="1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4" fontId="13" fillId="0" borderId="0" xfId="0" applyNumberFormat="1" applyFont="1" applyFill="1" applyAlignment="1">
      <alignment vertical="center"/>
    </xf>
    <xf numFmtId="0" fontId="3" fillId="5" borderId="0" xfId="0" applyFont="1" applyFill="1" applyAlignment="1">
      <alignment vertical="center"/>
    </xf>
    <xf numFmtId="0" fontId="14" fillId="0" borderId="0" xfId="0" applyFont="1" applyFill="1" applyAlignment="1">
      <alignment vertical="center"/>
    </xf>
    <xf numFmtId="0" fontId="13" fillId="0" borderId="0" xfId="0" applyFont="1" applyFill="1" applyAlignment="1">
      <alignment vertical="center"/>
    </xf>
    <xf numFmtId="4" fontId="15" fillId="6" borderId="1" xfId="0" applyNumberFormat="1" applyFont="1" applyFill="1" applyBorder="1" applyAlignment="1">
      <alignment vertical="center"/>
    </xf>
    <xf numFmtId="4" fontId="15" fillId="6" borderId="1" xfId="1" applyNumberFormat="1" applyFont="1" applyFill="1" applyBorder="1" applyAlignment="1" applyProtection="1">
      <alignment vertical="center"/>
    </xf>
    <xf numFmtId="0" fontId="15" fillId="0" borderId="1" xfId="0" applyFont="1" applyFill="1" applyBorder="1" applyAlignment="1">
      <alignment vertical="center" wrapText="1"/>
    </xf>
    <xf numFmtId="4" fontId="16" fillId="0" borderId="1" xfId="0" applyNumberFormat="1" applyFont="1" applyFill="1" applyBorder="1" applyAlignment="1">
      <alignment vertical="center"/>
    </xf>
    <xf numFmtId="4" fontId="16" fillId="0" borderId="1" xfId="0" applyNumberFormat="1" applyFont="1" applyBorder="1"/>
    <xf numFmtId="4" fontId="17" fillId="0" borderId="1" xfId="0" applyNumberFormat="1" applyFont="1" applyBorder="1" applyAlignment="1">
      <alignment horizontal="right"/>
    </xf>
    <xf numFmtId="4" fontId="17" fillId="0" borderId="1" xfId="0" applyNumberFormat="1" applyFont="1" applyFill="1" applyBorder="1" applyAlignment="1">
      <alignment horizontal="righ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4FD80A-493A-49E9-823C-AE3284BEA0AB}">
  <sheetPr>
    <pageSetUpPr fitToPage="1"/>
  </sheetPr>
  <dimension ref="A1:AX106"/>
  <sheetViews>
    <sheetView tabSelected="1" workbookViewId="0">
      <selection activeCell="N8" sqref="N8"/>
    </sheetView>
  </sheetViews>
  <sheetFormatPr defaultColWidth="3.28515625" defaultRowHeight="13.5" x14ac:dyDescent="0.25"/>
  <cols>
    <col min="1" max="1" width="3.7109375" style="6" customWidth="1"/>
    <col min="2" max="2" width="10.7109375" style="6" customWidth="1"/>
    <col min="3" max="3" width="28.28515625" style="1" customWidth="1"/>
    <col min="4" max="4" width="17.5703125" style="7" customWidth="1"/>
    <col min="5" max="5" width="0" style="4" hidden="1" customWidth="1"/>
    <col min="6" max="12" width="0" style="1" hidden="1" customWidth="1"/>
    <col min="13" max="13" width="8.5703125" style="2" customWidth="1"/>
    <col min="14" max="14" width="8.140625" style="1" customWidth="1"/>
    <col min="15" max="15" width="8.5703125" style="1" customWidth="1"/>
    <col min="16" max="19" width="0" style="1" hidden="1" customWidth="1"/>
    <col min="20" max="20" width="7.42578125" style="5" customWidth="1"/>
    <col min="21" max="21" width="9.42578125" style="5" customWidth="1"/>
    <col min="22" max="22" width="10.5703125" style="1" customWidth="1"/>
    <col min="23" max="27" width="3.28515625" style="1"/>
    <col min="28" max="28" width="10.7109375" style="1" customWidth="1"/>
    <col min="29" max="39" width="3.28515625" style="1"/>
    <col min="40" max="40" width="10.85546875" style="1" customWidth="1"/>
    <col min="41" max="256" width="3.28515625" style="1"/>
    <col min="257" max="257" width="3.7109375" style="1" customWidth="1"/>
    <col min="258" max="258" width="10.7109375" style="1" customWidth="1"/>
    <col min="259" max="259" width="29.5703125" style="1" customWidth="1"/>
    <col min="260" max="260" width="18.5703125" style="1" customWidth="1"/>
    <col min="261" max="268" width="0" style="1" hidden="1" customWidth="1"/>
    <col min="269" max="269" width="8.5703125" style="1" customWidth="1"/>
    <col min="270" max="270" width="11.28515625" style="1" customWidth="1"/>
    <col min="271" max="271" width="8.5703125" style="1" customWidth="1"/>
    <col min="272" max="275" width="0" style="1" hidden="1" customWidth="1"/>
    <col min="276" max="276" width="9.28515625" style="1" customWidth="1"/>
    <col min="277" max="277" width="9.42578125" style="1" customWidth="1"/>
    <col min="278" max="278" width="10.5703125" style="1" customWidth="1"/>
    <col min="279" max="283" width="3.28515625" style="1"/>
    <col min="284" max="284" width="10.7109375" style="1" customWidth="1"/>
    <col min="285" max="295" width="3.28515625" style="1"/>
    <col min="296" max="296" width="10.85546875" style="1" customWidth="1"/>
    <col min="297" max="512" width="3.28515625" style="1"/>
    <col min="513" max="513" width="3.7109375" style="1" customWidth="1"/>
    <col min="514" max="514" width="10.7109375" style="1" customWidth="1"/>
    <col min="515" max="515" width="29.5703125" style="1" customWidth="1"/>
    <col min="516" max="516" width="18.5703125" style="1" customWidth="1"/>
    <col min="517" max="524" width="0" style="1" hidden="1" customWidth="1"/>
    <col min="525" max="525" width="8.5703125" style="1" customWidth="1"/>
    <col min="526" max="526" width="11.28515625" style="1" customWidth="1"/>
    <col min="527" max="527" width="8.5703125" style="1" customWidth="1"/>
    <col min="528" max="531" width="0" style="1" hidden="1" customWidth="1"/>
    <col min="532" max="532" width="9.28515625" style="1" customWidth="1"/>
    <col min="533" max="533" width="9.42578125" style="1" customWidth="1"/>
    <col min="534" max="534" width="10.5703125" style="1" customWidth="1"/>
    <col min="535" max="539" width="3.28515625" style="1"/>
    <col min="540" max="540" width="10.7109375" style="1" customWidth="1"/>
    <col min="541" max="551" width="3.28515625" style="1"/>
    <col min="552" max="552" width="10.85546875" style="1" customWidth="1"/>
    <col min="553" max="768" width="3.28515625" style="1"/>
    <col min="769" max="769" width="3.7109375" style="1" customWidth="1"/>
    <col min="770" max="770" width="10.7109375" style="1" customWidth="1"/>
    <col min="771" max="771" width="29.5703125" style="1" customWidth="1"/>
    <col min="772" max="772" width="18.5703125" style="1" customWidth="1"/>
    <col min="773" max="780" width="0" style="1" hidden="1" customWidth="1"/>
    <col min="781" max="781" width="8.5703125" style="1" customWidth="1"/>
    <col min="782" max="782" width="11.28515625" style="1" customWidth="1"/>
    <col min="783" max="783" width="8.5703125" style="1" customWidth="1"/>
    <col min="784" max="787" width="0" style="1" hidden="1" customWidth="1"/>
    <col min="788" max="788" width="9.28515625" style="1" customWidth="1"/>
    <col min="789" max="789" width="9.42578125" style="1" customWidth="1"/>
    <col min="790" max="790" width="10.5703125" style="1" customWidth="1"/>
    <col min="791" max="795" width="3.28515625" style="1"/>
    <col min="796" max="796" width="10.7109375" style="1" customWidth="1"/>
    <col min="797" max="807" width="3.28515625" style="1"/>
    <col min="808" max="808" width="10.85546875" style="1" customWidth="1"/>
    <col min="809" max="1024" width="3.28515625" style="1"/>
    <col min="1025" max="1025" width="3.7109375" style="1" customWidth="1"/>
    <col min="1026" max="1026" width="10.7109375" style="1" customWidth="1"/>
    <col min="1027" max="1027" width="29.5703125" style="1" customWidth="1"/>
    <col min="1028" max="1028" width="18.5703125" style="1" customWidth="1"/>
    <col min="1029" max="1036" width="0" style="1" hidden="1" customWidth="1"/>
    <col min="1037" max="1037" width="8.5703125" style="1" customWidth="1"/>
    <col min="1038" max="1038" width="11.28515625" style="1" customWidth="1"/>
    <col min="1039" max="1039" width="8.5703125" style="1" customWidth="1"/>
    <col min="1040" max="1043" width="0" style="1" hidden="1" customWidth="1"/>
    <col min="1044" max="1044" width="9.28515625" style="1" customWidth="1"/>
    <col min="1045" max="1045" width="9.42578125" style="1" customWidth="1"/>
    <col min="1046" max="1046" width="10.5703125" style="1" customWidth="1"/>
    <col min="1047" max="1051" width="3.28515625" style="1"/>
    <col min="1052" max="1052" width="10.7109375" style="1" customWidth="1"/>
    <col min="1053" max="1063" width="3.28515625" style="1"/>
    <col min="1064" max="1064" width="10.85546875" style="1" customWidth="1"/>
    <col min="1065" max="1280" width="3.28515625" style="1"/>
    <col min="1281" max="1281" width="3.7109375" style="1" customWidth="1"/>
    <col min="1282" max="1282" width="10.7109375" style="1" customWidth="1"/>
    <col min="1283" max="1283" width="29.5703125" style="1" customWidth="1"/>
    <col min="1284" max="1284" width="18.5703125" style="1" customWidth="1"/>
    <col min="1285" max="1292" width="0" style="1" hidden="1" customWidth="1"/>
    <col min="1293" max="1293" width="8.5703125" style="1" customWidth="1"/>
    <col min="1294" max="1294" width="11.28515625" style="1" customWidth="1"/>
    <col min="1295" max="1295" width="8.5703125" style="1" customWidth="1"/>
    <col min="1296" max="1299" width="0" style="1" hidden="1" customWidth="1"/>
    <col min="1300" max="1300" width="9.28515625" style="1" customWidth="1"/>
    <col min="1301" max="1301" width="9.42578125" style="1" customWidth="1"/>
    <col min="1302" max="1302" width="10.5703125" style="1" customWidth="1"/>
    <col min="1303" max="1307" width="3.28515625" style="1"/>
    <col min="1308" max="1308" width="10.7109375" style="1" customWidth="1"/>
    <col min="1309" max="1319" width="3.28515625" style="1"/>
    <col min="1320" max="1320" width="10.85546875" style="1" customWidth="1"/>
    <col min="1321" max="1536" width="3.28515625" style="1"/>
    <col min="1537" max="1537" width="3.7109375" style="1" customWidth="1"/>
    <col min="1538" max="1538" width="10.7109375" style="1" customWidth="1"/>
    <col min="1539" max="1539" width="29.5703125" style="1" customWidth="1"/>
    <col min="1540" max="1540" width="18.5703125" style="1" customWidth="1"/>
    <col min="1541" max="1548" width="0" style="1" hidden="1" customWidth="1"/>
    <col min="1549" max="1549" width="8.5703125" style="1" customWidth="1"/>
    <col min="1550" max="1550" width="11.28515625" style="1" customWidth="1"/>
    <col min="1551" max="1551" width="8.5703125" style="1" customWidth="1"/>
    <col min="1552" max="1555" width="0" style="1" hidden="1" customWidth="1"/>
    <col min="1556" max="1556" width="9.28515625" style="1" customWidth="1"/>
    <col min="1557" max="1557" width="9.42578125" style="1" customWidth="1"/>
    <col min="1558" max="1558" width="10.5703125" style="1" customWidth="1"/>
    <col min="1559" max="1563" width="3.28515625" style="1"/>
    <col min="1564" max="1564" width="10.7109375" style="1" customWidth="1"/>
    <col min="1565" max="1575" width="3.28515625" style="1"/>
    <col min="1576" max="1576" width="10.85546875" style="1" customWidth="1"/>
    <col min="1577" max="1792" width="3.28515625" style="1"/>
    <col min="1793" max="1793" width="3.7109375" style="1" customWidth="1"/>
    <col min="1794" max="1794" width="10.7109375" style="1" customWidth="1"/>
    <col min="1795" max="1795" width="29.5703125" style="1" customWidth="1"/>
    <col min="1796" max="1796" width="18.5703125" style="1" customWidth="1"/>
    <col min="1797" max="1804" width="0" style="1" hidden="1" customWidth="1"/>
    <col min="1805" max="1805" width="8.5703125" style="1" customWidth="1"/>
    <col min="1806" max="1806" width="11.28515625" style="1" customWidth="1"/>
    <col min="1807" max="1807" width="8.5703125" style="1" customWidth="1"/>
    <col min="1808" max="1811" width="0" style="1" hidden="1" customWidth="1"/>
    <col min="1812" max="1812" width="9.28515625" style="1" customWidth="1"/>
    <col min="1813" max="1813" width="9.42578125" style="1" customWidth="1"/>
    <col min="1814" max="1814" width="10.5703125" style="1" customWidth="1"/>
    <col min="1815" max="1819" width="3.28515625" style="1"/>
    <col min="1820" max="1820" width="10.7109375" style="1" customWidth="1"/>
    <col min="1821" max="1831" width="3.28515625" style="1"/>
    <col min="1832" max="1832" width="10.85546875" style="1" customWidth="1"/>
    <col min="1833" max="2048" width="3.28515625" style="1"/>
    <col min="2049" max="2049" width="3.7109375" style="1" customWidth="1"/>
    <col min="2050" max="2050" width="10.7109375" style="1" customWidth="1"/>
    <col min="2051" max="2051" width="29.5703125" style="1" customWidth="1"/>
    <col min="2052" max="2052" width="18.5703125" style="1" customWidth="1"/>
    <col min="2053" max="2060" width="0" style="1" hidden="1" customWidth="1"/>
    <col min="2061" max="2061" width="8.5703125" style="1" customWidth="1"/>
    <col min="2062" max="2062" width="11.28515625" style="1" customWidth="1"/>
    <col min="2063" max="2063" width="8.5703125" style="1" customWidth="1"/>
    <col min="2064" max="2067" width="0" style="1" hidden="1" customWidth="1"/>
    <col min="2068" max="2068" width="9.28515625" style="1" customWidth="1"/>
    <col min="2069" max="2069" width="9.42578125" style="1" customWidth="1"/>
    <col min="2070" max="2070" width="10.5703125" style="1" customWidth="1"/>
    <col min="2071" max="2075" width="3.28515625" style="1"/>
    <col min="2076" max="2076" width="10.7109375" style="1" customWidth="1"/>
    <col min="2077" max="2087" width="3.28515625" style="1"/>
    <col min="2088" max="2088" width="10.85546875" style="1" customWidth="1"/>
    <col min="2089" max="2304" width="3.28515625" style="1"/>
    <col min="2305" max="2305" width="3.7109375" style="1" customWidth="1"/>
    <col min="2306" max="2306" width="10.7109375" style="1" customWidth="1"/>
    <col min="2307" max="2307" width="29.5703125" style="1" customWidth="1"/>
    <col min="2308" max="2308" width="18.5703125" style="1" customWidth="1"/>
    <col min="2309" max="2316" width="0" style="1" hidden="1" customWidth="1"/>
    <col min="2317" max="2317" width="8.5703125" style="1" customWidth="1"/>
    <col min="2318" max="2318" width="11.28515625" style="1" customWidth="1"/>
    <col min="2319" max="2319" width="8.5703125" style="1" customWidth="1"/>
    <col min="2320" max="2323" width="0" style="1" hidden="1" customWidth="1"/>
    <col min="2324" max="2324" width="9.28515625" style="1" customWidth="1"/>
    <col min="2325" max="2325" width="9.42578125" style="1" customWidth="1"/>
    <col min="2326" max="2326" width="10.5703125" style="1" customWidth="1"/>
    <col min="2327" max="2331" width="3.28515625" style="1"/>
    <col min="2332" max="2332" width="10.7109375" style="1" customWidth="1"/>
    <col min="2333" max="2343" width="3.28515625" style="1"/>
    <col min="2344" max="2344" width="10.85546875" style="1" customWidth="1"/>
    <col min="2345" max="2560" width="3.28515625" style="1"/>
    <col min="2561" max="2561" width="3.7109375" style="1" customWidth="1"/>
    <col min="2562" max="2562" width="10.7109375" style="1" customWidth="1"/>
    <col min="2563" max="2563" width="29.5703125" style="1" customWidth="1"/>
    <col min="2564" max="2564" width="18.5703125" style="1" customWidth="1"/>
    <col min="2565" max="2572" width="0" style="1" hidden="1" customWidth="1"/>
    <col min="2573" max="2573" width="8.5703125" style="1" customWidth="1"/>
    <col min="2574" max="2574" width="11.28515625" style="1" customWidth="1"/>
    <col min="2575" max="2575" width="8.5703125" style="1" customWidth="1"/>
    <col min="2576" max="2579" width="0" style="1" hidden="1" customWidth="1"/>
    <col min="2580" max="2580" width="9.28515625" style="1" customWidth="1"/>
    <col min="2581" max="2581" width="9.42578125" style="1" customWidth="1"/>
    <col min="2582" max="2582" width="10.5703125" style="1" customWidth="1"/>
    <col min="2583" max="2587" width="3.28515625" style="1"/>
    <col min="2588" max="2588" width="10.7109375" style="1" customWidth="1"/>
    <col min="2589" max="2599" width="3.28515625" style="1"/>
    <col min="2600" max="2600" width="10.85546875" style="1" customWidth="1"/>
    <col min="2601" max="2816" width="3.28515625" style="1"/>
    <col min="2817" max="2817" width="3.7109375" style="1" customWidth="1"/>
    <col min="2818" max="2818" width="10.7109375" style="1" customWidth="1"/>
    <col min="2819" max="2819" width="29.5703125" style="1" customWidth="1"/>
    <col min="2820" max="2820" width="18.5703125" style="1" customWidth="1"/>
    <col min="2821" max="2828" width="0" style="1" hidden="1" customWidth="1"/>
    <col min="2829" max="2829" width="8.5703125" style="1" customWidth="1"/>
    <col min="2830" max="2830" width="11.28515625" style="1" customWidth="1"/>
    <col min="2831" max="2831" width="8.5703125" style="1" customWidth="1"/>
    <col min="2832" max="2835" width="0" style="1" hidden="1" customWidth="1"/>
    <col min="2836" max="2836" width="9.28515625" style="1" customWidth="1"/>
    <col min="2837" max="2837" width="9.42578125" style="1" customWidth="1"/>
    <col min="2838" max="2838" width="10.5703125" style="1" customWidth="1"/>
    <col min="2839" max="2843" width="3.28515625" style="1"/>
    <col min="2844" max="2844" width="10.7109375" style="1" customWidth="1"/>
    <col min="2845" max="2855" width="3.28515625" style="1"/>
    <col min="2856" max="2856" width="10.85546875" style="1" customWidth="1"/>
    <col min="2857" max="3072" width="3.28515625" style="1"/>
    <col min="3073" max="3073" width="3.7109375" style="1" customWidth="1"/>
    <col min="3074" max="3074" width="10.7109375" style="1" customWidth="1"/>
    <col min="3075" max="3075" width="29.5703125" style="1" customWidth="1"/>
    <col min="3076" max="3076" width="18.5703125" style="1" customWidth="1"/>
    <col min="3077" max="3084" width="0" style="1" hidden="1" customWidth="1"/>
    <col min="3085" max="3085" width="8.5703125" style="1" customWidth="1"/>
    <col min="3086" max="3086" width="11.28515625" style="1" customWidth="1"/>
    <col min="3087" max="3087" width="8.5703125" style="1" customWidth="1"/>
    <col min="3088" max="3091" width="0" style="1" hidden="1" customWidth="1"/>
    <col min="3092" max="3092" width="9.28515625" style="1" customWidth="1"/>
    <col min="3093" max="3093" width="9.42578125" style="1" customWidth="1"/>
    <col min="3094" max="3094" width="10.5703125" style="1" customWidth="1"/>
    <col min="3095" max="3099" width="3.28515625" style="1"/>
    <col min="3100" max="3100" width="10.7109375" style="1" customWidth="1"/>
    <col min="3101" max="3111" width="3.28515625" style="1"/>
    <col min="3112" max="3112" width="10.85546875" style="1" customWidth="1"/>
    <col min="3113" max="3328" width="3.28515625" style="1"/>
    <col min="3329" max="3329" width="3.7109375" style="1" customWidth="1"/>
    <col min="3330" max="3330" width="10.7109375" style="1" customWidth="1"/>
    <col min="3331" max="3331" width="29.5703125" style="1" customWidth="1"/>
    <col min="3332" max="3332" width="18.5703125" style="1" customWidth="1"/>
    <col min="3333" max="3340" width="0" style="1" hidden="1" customWidth="1"/>
    <col min="3341" max="3341" width="8.5703125" style="1" customWidth="1"/>
    <col min="3342" max="3342" width="11.28515625" style="1" customWidth="1"/>
    <col min="3343" max="3343" width="8.5703125" style="1" customWidth="1"/>
    <col min="3344" max="3347" width="0" style="1" hidden="1" customWidth="1"/>
    <col min="3348" max="3348" width="9.28515625" style="1" customWidth="1"/>
    <col min="3349" max="3349" width="9.42578125" style="1" customWidth="1"/>
    <col min="3350" max="3350" width="10.5703125" style="1" customWidth="1"/>
    <col min="3351" max="3355" width="3.28515625" style="1"/>
    <col min="3356" max="3356" width="10.7109375" style="1" customWidth="1"/>
    <col min="3357" max="3367" width="3.28515625" style="1"/>
    <col min="3368" max="3368" width="10.85546875" style="1" customWidth="1"/>
    <col min="3369" max="3584" width="3.28515625" style="1"/>
    <col min="3585" max="3585" width="3.7109375" style="1" customWidth="1"/>
    <col min="3586" max="3586" width="10.7109375" style="1" customWidth="1"/>
    <col min="3587" max="3587" width="29.5703125" style="1" customWidth="1"/>
    <col min="3588" max="3588" width="18.5703125" style="1" customWidth="1"/>
    <col min="3589" max="3596" width="0" style="1" hidden="1" customWidth="1"/>
    <col min="3597" max="3597" width="8.5703125" style="1" customWidth="1"/>
    <col min="3598" max="3598" width="11.28515625" style="1" customWidth="1"/>
    <col min="3599" max="3599" width="8.5703125" style="1" customWidth="1"/>
    <col min="3600" max="3603" width="0" style="1" hidden="1" customWidth="1"/>
    <col min="3604" max="3604" width="9.28515625" style="1" customWidth="1"/>
    <col min="3605" max="3605" width="9.42578125" style="1" customWidth="1"/>
    <col min="3606" max="3606" width="10.5703125" style="1" customWidth="1"/>
    <col min="3607" max="3611" width="3.28515625" style="1"/>
    <col min="3612" max="3612" width="10.7109375" style="1" customWidth="1"/>
    <col min="3613" max="3623" width="3.28515625" style="1"/>
    <col min="3624" max="3624" width="10.85546875" style="1" customWidth="1"/>
    <col min="3625" max="3840" width="3.28515625" style="1"/>
    <col min="3841" max="3841" width="3.7109375" style="1" customWidth="1"/>
    <col min="3842" max="3842" width="10.7109375" style="1" customWidth="1"/>
    <col min="3843" max="3843" width="29.5703125" style="1" customWidth="1"/>
    <col min="3844" max="3844" width="18.5703125" style="1" customWidth="1"/>
    <col min="3845" max="3852" width="0" style="1" hidden="1" customWidth="1"/>
    <col min="3853" max="3853" width="8.5703125" style="1" customWidth="1"/>
    <col min="3854" max="3854" width="11.28515625" style="1" customWidth="1"/>
    <col min="3855" max="3855" width="8.5703125" style="1" customWidth="1"/>
    <col min="3856" max="3859" width="0" style="1" hidden="1" customWidth="1"/>
    <col min="3860" max="3860" width="9.28515625" style="1" customWidth="1"/>
    <col min="3861" max="3861" width="9.42578125" style="1" customWidth="1"/>
    <col min="3862" max="3862" width="10.5703125" style="1" customWidth="1"/>
    <col min="3863" max="3867" width="3.28515625" style="1"/>
    <col min="3868" max="3868" width="10.7109375" style="1" customWidth="1"/>
    <col min="3869" max="3879" width="3.28515625" style="1"/>
    <col min="3880" max="3880" width="10.85546875" style="1" customWidth="1"/>
    <col min="3881" max="4096" width="3.28515625" style="1"/>
    <col min="4097" max="4097" width="3.7109375" style="1" customWidth="1"/>
    <col min="4098" max="4098" width="10.7109375" style="1" customWidth="1"/>
    <col min="4099" max="4099" width="29.5703125" style="1" customWidth="1"/>
    <col min="4100" max="4100" width="18.5703125" style="1" customWidth="1"/>
    <col min="4101" max="4108" width="0" style="1" hidden="1" customWidth="1"/>
    <col min="4109" max="4109" width="8.5703125" style="1" customWidth="1"/>
    <col min="4110" max="4110" width="11.28515625" style="1" customWidth="1"/>
    <col min="4111" max="4111" width="8.5703125" style="1" customWidth="1"/>
    <col min="4112" max="4115" width="0" style="1" hidden="1" customWidth="1"/>
    <col min="4116" max="4116" width="9.28515625" style="1" customWidth="1"/>
    <col min="4117" max="4117" width="9.42578125" style="1" customWidth="1"/>
    <col min="4118" max="4118" width="10.5703125" style="1" customWidth="1"/>
    <col min="4119" max="4123" width="3.28515625" style="1"/>
    <col min="4124" max="4124" width="10.7109375" style="1" customWidth="1"/>
    <col min="4125" max="4135" width="3.28515625" style="1"/>
    <col min="4136" max="4136" width="10.85546875" style="1" customWidth="1"/>
    <col min="4137" max="4352" width="3.28515625" style="1"/>
    <col min="4353" max="4353" width="3.7109375" style="1" customWidth="1"/>
    <col min="4354" max="4354" width="10.7109375" style="1" customWidth="1"/>
    <col min="4355" max="4355" width="29.5703125" style="1" customWidth="1"/>
    <col min="4356" max="4356" width="18.5703125" style="1" customWidth="1"/>
    <col min="4357" max="4364" width="0" style="1" hidden="1" customWidth="1"/>
    <col min="4365" max="4365" width="8.5703125" style="1" customWidth="1"/>
    <col min="4366" max="4366" width="11.28515625" style="1" customWidth="1"/>
    <col min="4367" max="4367" width="8.5703125" style="1" customWidth="1"/>
    <col min="4368" max="4371" width="0" style="1" hidden="1" customWidth="1"/>
    <col min="4372" max="4372" width="9.28515625" style="1" customWidth="1"/>
    <col min="4373" max="4373" width="9.42578125" style="1" customWidth="1"/>
    <col min="4374" max="4374" width="10.5703125" style="1" customWidth="1"/>
    <col min="4375" max="4379" width="3.28515625" style="1"/>
    <col min="4380" max="4380" width="10.7109375" style="1" customWidth="1"/>
    <col min="4381" max="4391" width="3.28515625" style="1"/>
    <col min="4392" max="4392" width="10.85546875" style="1" customWidth="1"/>
    <col min="4393" max="4608" width="3.28515625" style="1"/>
    <col min="4609" max="4609" width="3.7109375" style="1" customWidth="1"/>
    <col min="4610" max="4610" width="10.7109375" style="1" customWidth="1"/>
    <col min="4611" max="4611" width="29.5703125" style="1" customWidth="1"/>
    <col min="4612" max="4612" width="18.5703125" style="1" customWidth="1"/>
    <col min="4613" max="4620" width="0" style="1" hidden="1" customWidth="1"/>
    <col min="4621" max="4621" width="8.5703125" style="1" customWidth="1"/>
    <col min="4622" max="4622" width="11.28515625" style="1" customWidth="1"/>
    <col min="4623" max="4623" width="8.5703125" style="1" customWidth="1"/>
    <col min="4624" max="4627" width="0" style="1" hidden="1" customWidth="1"/>
    <col min="4628" max="4628" width="9.28515625" style="1" customWidth="1"/>
    <col min="4629" max="4629" width="9.42578125" style="1" customWidth="1"/>
    <col min="4630" max="4630" width="10.5703125" style="1" customWidth="1"/>
    <col min="4631" max="4635" width="3.28515625" style="1"/>
    <col min="4636" max="4636" width="10.7109375" style="1" customWidth="1"/>
    <col min="4637" max="4647" width="3.28515625" style="1"/>
    <col min="4648" max="4648" width="10.85546875" style="1" customWidth="1"/>
    <col min="4649" max="4864" width="3.28515625" style="1"/>
    <col min="4865" max="4865" width="3.7109375" style="1" customWidth="1"/>
    <col min="4866" max="4866" width="10.7109375" style="1" customWidth="1"/>
    <col min="4867" max="4867" width="29.5703125" style="1" customWidth="1"/>
    <col min="4868" max="4868" width="18.5703125" style="1" customWidth="1"/>
    <col min="4869" max="4876" width="0" style="1" hidden="1" customWidth="1"/>
    <col min="4877" max="4877" width="8.5703125" style="1" customWidth="1"/>
    <col min="4878" max="4878" width="11.28515625" style="1" customWidth="1"/>
    <col min="4879" max="4879" width="8.5703125" style="1" customWidth="1"/>
    <col min="4880" max="4883" width="0" style="1" hidden="1" customWidth="1"/>
    <col min="4884" max="4884" width="9.28515625" style="1" customWidth="1"/>
    <col min="4885" max="4885" width="9.42578125" style="1" customWidth="1"/>
    <col min="4886" max="4886" width="10.5703125" style="1" customWidth="1"/>
    <col min="4887" max="4891" width="3.28515625" style="1"/>
    <col min="4892" max="4892" width="10.7109375" style="1" customWidth="1"/>
    <col min="4893" max="4903" width="3.28515625" style="1"/>
    <col min="4904" max="4904" width="10.85546875" style="1" customWidth="1"/>
    <col min="4905" max="5120" width="3.28515625" style="1"/>
    <col min="5121" max="5121" width="3.7109375" style="1" customWidth="1"/>
    <col min="5122" max="5122" width="10.7109375" style="1" customWidth="1"/>
    <col min="5123" max="5123" width="29.5703125" style="1" customWidth="1"/>
    <col min="5124" max="5124" width="18.5703125" style="1" customWidth="1"/>
    <col min="5125" max="5132" width="0" style="1" hidden="1" customWidth="1"/>
    <col min="5133" max="5133" width="8.5703125" style="1" customWidth="1"/>
    <col min="5134" max="5134" width="11.28515625" style="1" customWidth="1"/>
    <col min="5135" max="5135" width="8.5703125" style="1" customWidth="1"/>
    <col min="5136" max="5139" width="0" style="1" hidden="1" customWidth="1"/>
    <col min="5140" max="5140" width="9.28515625" style="1" customWidth="1"/>
    <col min="5141" max="5141" width="9.42578125" style="1" customWidth="1"/>
    <col min="5142" max="5142" width="10.5703125" style="1" customWidth="1"/>
    <col min="5143" max="5147" width="3.28515625" style="1"/>
    <col min="5148" max="5148" width="10.7109375" style="1" customWidth="1"/>
    <col min="5149" max="5159" width="3.28515625" style="1"/>
    <col min="5160" max="5160" width="10.85546875" style="1" customWidth="1"/>
    <col min="5161" max="5376" width="3.28515625" style="1"/>
    <col min="5377" max="5377" width="3.7109375" style="1" customWidth="1"/>
    <col min="5378" max="5378" width="10.7109375" style="1" customWidth="1"/>
    <col min="5379" max="5379" width="29.5703125" style="1" customWidth="1"/>
    <col min="5380" max="5380" width="18.5703125" style="1" customWidth="1"/>
    <col min="5381" max="5388" width="0" style="1" hidden="1" customWidth="1"/>
    <col min="5389" max="5389" width="8.5703125" style="1" customWidth="1"/>
    <col min="5390" max="5390" width="11.28515625" style="1" customWidth="1"/>
    <col min="5391" max="5391" width="8.5703125" style="1" customWidth="1"/>
    <col min="5392" max="5395" width="0" style="1" hidden="1" customWidth="1"/>
    <col min="5396" max="5396" width="9.28515625" style="1" customWidth="1"/>
    <col min="5397" max="5397" width="9.42578125" style="1" customWidth="1"/>
    <col min="5398" max="5398" width="10.5703125" style="1" customWidth="1"/>
    <col min="5399" max="5403" width="3.28515625" style="1"/>
    <col min="5404" max="5404" width="10.7109375" style="1" customWidth="1"/>
    <col min="5405" max="5415" width="3.28515625" style="1"/>
    <col min="5416" max="5416" width="10.85546875" style="1" customWidth="1"/>
    <col min="5417" max="5632" width="3.28515625" style="1"/>
    <col min="5633" max="5633" width="3.7109375" style="1" customWidth="1"/>
    <col min="5634" max="5634" width="10.7109375" style="1" customWidth="1"/>
    <col min="5635" max="5635" width="29.5703125" style="1" customWidth="1"/>
    <col min="5636" max="5636" width="18.5703125" style="1" customWidth="1"/>
    <col min="5637" max="5644" width="0" style="1" hidden="1" customWidth="1"/>
    <col min="5645" max="5645" width="8.5703125" style="1" customWidth="1"/>
    <col min="5646" max="5646" width="11.28515625" style="1" customWidth="1"/>
    <col min="5647" max="5647" width="8.5703125" style="1" customWidth="1"/>
    <col min="5648" max="5651" width="0" style="1" hidden="1" customWidth="1"/>
    <col min="5652" max="5652" width="9.28515625" style="1" customWidth="1"/>
    <col min="5653" max="5653" width="9.42578125" style="1" customWidth="1"/>
    <col min="5654" max="5654" width="10.5703125" style="1" customWidth="1"/>
    <col min="5655" max="5659" width="3.28515625" style="1"/>
    <col min="5660" max="5660" width="10.7109375" style="1" customWidth="1"/>
    <col min="5661" max="5671" width="3.28515625" style="1"/>
    <col min="5672" max="5672" width="10.85546875" style="1" customWidth="1"/>
    <col min="5673" max="5888" width="3.28515625" style="1"/>
    <col min="5889" max="5889" width="3.7109375" style="1" customWidth="1"/>
    <col min="5890" max="5890" width="10.7109375" style="1" customWidth="1"/>
    <col min="5891" max="5891" width="29.5703125" style="1" customWidth="1"/>
    <col min="5892" max="5892" width="18.5703125" style="1" customWidth="1"/>
    <col min="5893" max="5900" width="0" style="1" hidden="1" customWidth="1"/>
    <col min="5901" max="5901" width="8.5703125" style="1" customWidth="1"/>
    <col min="5902" max="5902" width="11.28515625" style="1" customWidth="1"/>
    <col min="5903" max="5903" width="8.5703125" style="1" customWidth="1"/>
    <col min="5904" max="5907" width="0" style="1" hidden="1" customWidth="1"/>
    <col min="5908" max="5908" width="9.28515625" style="1" customWidth="1"/>
    <col min="5909" max="5909" width="9.42578125" style="1" customWidth="1"/>
    <col min="5910" max="5910" width="10.5703125" style="1" customWidth="1"/>
    <col min="5911" max="5915" width="3.28515625" style="1"/>
    <col min="5916" max="5916" width="10.7109375" style="1" customWidth="1"/>
    <col min="5917" max="5927" width="3.28515625" style="1"/>
    <col min="5928" max="5928" width="10.85546875" style="1" customWidth="1"/>
    <col min="5929" max="6144" width="3.28515625" style="1"/>
    <col min="6145" max="6145" width="3.7109375" style="1" customWidth="1"/>
    <col min="6146" max="6146" width="10.7109375" style="1" customWidth="1"/>
    <col min="6147" max="6147" width="29.5703125" style="1" customWidth="1"/>
    <col min="6148" max="6148" width="18.5703125" style="1" customWidth="1"/>
    <col min="6149" max="6156" width="0" style="1" hidden="1" customWidth="1"/>
    <col min="6157" max="6157" width="8.5703125" style="1" customWidth="1"/>
    <col min="6158" max="6158" width="11.28515625" style="1" customWidth="1"/>
    <col min="6159" max="6159" width="8.5703125" style="1" customWidth="1"/>
    <col min="6160" max="6163" width="0" style="1" hidden="1" customWidth="1"/>
    <col min="6164" max="6164" width="9.28515625" style="1" customWidth="1"/>
    <col min="6165" max="6165" width="9.42578125" style="1" customWidth="1"/>
    <col min="6166" max="6166" width="10.5703125" style="1" customWidth="1"/>
    <col min="6167" max="6171" width="3.28515625" style="1"/>
    <col min="6172" max="6172" width="10.7109375" style="1" customWidth="1"/>
    <col min="6173" max="6183" width="3.28515625" style="1"/>
    <col min="6184" max="6184" width="10.85546875" style="1" customWidth="1"/>
    <col min="6185" max="6400" width="3.28515625" style="1"/>
    <col min="6401" max="6401" width="3.7109375" style="1" customWidth="1"/>
    <col min="6402" max="6402" width="10.7109375" style="1" customWidth="1"/>
    <col min="6403" max="6403" width="29.5703125" style="1" customWidth="1"/>
    <col min="6404" max="6404" width="18.5703125" style="1" customWidth="1"/>
    <col min="6405" max="6412" width="0" style="1" hidden="1" customWidth="1"/>
    <col min="6413" max="6413" width="8.5703125" style="1" customWidth="1"/>
    <col min="6414" max="6414" width="11.28515625" style="1" customWidth="1"/>
    <col min="6415" max="6415" width="8.5703125" style="1" customWidth="1"/>
    <col min="6416" max="6419" width="0" style="1" hidden="1" customWidth="1"/>
    <col min="6420" max="6420" width="9.28515625" style="1" customWidth="1"/>
    <col min="6421" max="6421" width="9.42578125" style="1" customWidth="1"/>
    <col min="6422" max="6422" width="10.5703125" style="1" customWidth="1"/>
    <col min="6423" max="6427" width="3.28515625" style="1"/>
    <col min="6428" max="6428" width="10.7109375" style="1" customWidth="1"/>
    <col min="6429" max="6439" width="3.28515625" style="1"/>
    <col min="6440" max="6440" width="10.85546875" style="1" customWidth="1"/>
    <col min="6441" max="6656" width="3.28515625" style="1"/>
    <col min="6657" max="6657" width="3.7109375" style="1" customWidth="1"/>
    <col min="6658" max="6658" width="10.7109375" style="1" customWidth="1"/>
    <col min="6659" max="6659" width="29.5703125" style="1" customWidth="1"/>
    <col min="6660" max="6660" width="18.5703125" style="1" customWidth="1"/>
    <col min="6661" max="6668" width="0" style="1" hidden="1" customWidth="1"/>
    <col min="6669" max="6669" width="8.5703125" style="1" customWidth="1"/>
    <col min="6670" max="6670" width="11.28515625" style="1" customWidth="1"/>
    <col min="6671" max="6671" width="8.5703125" style="1" customWidth="1"/>
    <col min="6672" max="6675" width="0" style="1" hidden="1" customWidth="1"/>
    <col min="6676" max="6676" width="9.28515625" style="1" customWidth="1"/>
    <col min="6677" max="6677" width="9.42578125" style="1" customWidth="1"/>
    <col min="6678" max="6678" width="10.5703125" style="1" customWidth="1"/>
    <col min="6679" max="6683" width="3.28515625" style="1"/>
    <col min="6684" max="6684" width="10.7109375" style="1" customWidth="1"/>
    <col min="6685" max="6695" width="3.28515625" style="1"/>
    <col min="6696" max="6696" width="10.85546875" style="1" customWidth="1"/>
    <col min="6697" max="6912" width="3.28515625" style="1"/>
    <col min="6913" max="6913" width="3.7109375" style="1" customWidth="1"/>
    <col min="6914" max="6914" width="10.7109375" style="1" customWidth="1"/>
    <col min="6915" max="6915" width="29.5703125" style="1" customWidth="1"/>
    <col min="6916" max="6916" width="18.5703125" style="1" customWidth="1"/>
    <col min="6917" max="6924" width="0" style="1" hidden="1" customWidth="1"/>
    <col min="6925" max="6925" width="8.5703125" style="1" customWidth="1"/>
    <col min="6926" max="6926" width="11.28515625" style="1" customWidth="1"/>
    <col min="6927" max="6927" width="8.5703125" style="1" customWidth="1"/>
    <col min="6928" max="6931" width="0" style="1" hidden="1" customWidth="1"/>
    <col min="6932" max="6932" width="9.28515625" style="1" customWidth="1"/>
    <col min="6933" max="6933" width="9.42578125" style="1" customWidth="1"/>
    <col min="6934" max="6934" width="10.5703125" style="1" customWidth="1"/>
    <col min="6935" max="6939" width="3.28515625" style="1"/>
    <col min="6940" max="6940" width="10.7109375" style="1" customWidth="1"/>
    <col min="6941" max="6951" width="3.28515625" style="1"/>
    <col min="6952" max="6952" width="10.85546875" style="1" customWidth="1"/>
    <col min="6953" max="7168" width="3.28515625" style="1"/>
    <col min="7169" max="7169" width="3.7109375" style="1" customWidth="1"/>
    <col min="7170" max="7170" width="10.7109375" style="1" customWidth="1"/>
    <col min="7171" max="7171" width="29.5703125" style="1" customWidth="1"/>
    <col min="7172" max="7172" width="18.5703125" style="1" customWidth="1"/>
    <col min="7173" max="7180" width="0" style="1" hidden="1" customWidth="1"/>
    <col min="7181" max="7181" width="8.5703125" style="1" customWidth="1"/>
    <col min="7182" max="7182" width="11.28515625" style="1" customWidth="1"/>
    <col min="7183" max="7183" width="8.5703125" style="1" customWidth="1"/>
    <col min="7184" max="7187" width="0" style="1" hidden="1" customWidth="1"/>
    <col min="7188" max="7188" width="9.28515625" style="1" customWidth="1"/>
    <col min="7189" max="7189" width="9.42578125" style="1" customWidth="1"/>
    <col min="7190" max="7190" width="10.5703125" style="1" customWidth="1"/>
    <col min="7191" max="7195" width="3.28515625" style="1"/>
    <col min="7196" max="7196" width="10.7109375" style="1" customWidth="1"/>
    <col min="7197" max="7207" width="3.28515625" style="1"/>
    <col min="7208" max="7208" width="10.85546875" style="1" customWidth="1"/>
    <col min="7209" max="7424" width="3.28515625" style="1"/>
    <col min="7425" max="7425" width="3.7109375" style="1" customWidth="1"/>
    <col min="7426" max="7426" width="10.7109375" style="1" customWidth="1"/>
    <col min="7427" max="7427" width="29.5703125" style="1" customWidth="1"/>
    <col min="7428" max="7428" width="18.5703125" style="1" customWidth="1"/>
    <col min="7429" max="7436" width="0" style="1" hidden="1" customWidth="1"/>
    <col min="7437" max="7437" width="8.5703125" style="1" customWidth="1"/>
    <col min="7438" max="7438" width="11.28515625" style="1" customWidth="1"/>
    <col min="7439" max="7439" width="8.5703125" style="1" customWidth="1"/>
    <col min="7440" max="7443" width="0" style="1" hidden="1" customWidth="1"/>
    <col min="7444" max="7444" width="9.28515625" style="1" customWidth="1"/>
    <col min="7445" max="7445" width="9.42578125" style="1" customWidth="1"/>
    <col min="7446" max="7446" width="10.5703125" style="1" customWidth="1"/>
    <col min="7447" max="7451" width="3.28515625" style="1"/>
    <col min="7452" max="7452" width="10.7109375" style="1" customWidth="1"/>
    <col min="7453" max="7463" width="3.28515625" style="1"/>
    <col min="7464" max="7464" width="10.85546875" style="1" customWidth="1"/>
    <col min="7465" max="7680" width="3.28515625" style="1"/>
    <col min="7681" max="7681" width="3.7109375" style="1" customWidth="1"/>
    <col min="7682" max="7682" width="10.7109375" style="1" customWidth="1"/>
    <col min="7683" max="7683" width="29.5703125" style="1" customWidth="1"/>
    <col min="7684" max="7684" width="18.5703125" style="1" customWidth="1"/>
    <col min="7685" max="7692" width="0" style="1" hidden="1" customWidth="1"/>
    <col min="7693" max="7693" width="8.5703125" style="1" customWidth="1"/>
    <col min="7694" max="7694" width="11.28515625" style="1" customWidth="1"/>
    <col min="7695" max="7695" width="8.5703125" style="1" customWidth="1"/>
    <col min="7696" max="7699" width="0" style="1" hidden="1" customWidth="1"/>
    <col min="7700" max="7700" width="9.28515625" style="1" customWidth="1"/>
    <col min="7701" max="7701" width="9.42578125" style="1" customWidth="1"/>
    <col min="7702" max="7702" width="10.5703125" style="1" customWidth="1"/>
    <col min="7703" max="7707" width="3.28515625" style="1"/>
    <col min="7708" max="7708" width="10.7109375" style="1" customWidth="1"/>
    <col min="7709" max="7719" width="3.28515625" style="1"/>
    <col min="7720" max="7720" width="10.85546875" style="1" customWidth="1"/>
    <col min="7721" max="7936" width="3.28515625" style="1"/>
    <col min="7937" max="7937" width="3.7109375" style="1" customWidth="1"/>
    <col min="7938" max="7938" width="10.7109375" style="1" customWidth="1"/>
    <col min="7939" max="7939" width="29.5703125" style="1" customWidth="1"/>
    <col min="7940" max="7940" width="18.5703125" style="1" customWidth="1"/>
    <col min="7941" max="7948" width="0" style="1" hidden="1" customWidth="1"/>
    <col min="7949" max="7949" width="8.5703125" style="1" customWidth="1"/>
    <col min="7950" max="7950" width="11.28515625" style="1" customWidth="1"/>
    <col min="7951" max="7951" width="8.5703125" style="1" customWidth="1"/>
    <col min="7952" max="7955" width="0" style="1" hidden="1" customWidth="1"/>
    <col min="7956" max="7956" width="9.28515625" style="1" customWidth="1"/>
    <col min="7957" max="7957" width="9.42578125" style="1" customWidth="1"/>
    <col min="7958" max="7958" width="10.5703125" style="1" customWidth="1"/>
    <col min="7959" max="7963" width="3.28515625" style="1"/>
    <col min="7964" max="7964" width="10.7109375" style="1" customWidth="1"/>
    <col min="7965" max="7975" width="3.28515625" style="1"/>
    <col min="7976" max="7976" width="10.85546875" style="1" customWidth="1"/>
    <col min="7977" max="8192" width="3.28515625" style="1"/>
    <col min="8193" max="8193" width="3.7109375" style="1" customWidth="1"/>
    <col min="8194" max="8194" width="10.7109375" style="1" customWidth="1"/>
    <col min="8195" max="8195" width="29.5703125" style="1" customWidth="1"/>
    <col min="8196" max="8196" width="18.5703125" style="1" customWidth="1"/>
    <col min="8197" max="8204" width="0" style="1" hidden="1" customWidth="1"/>
    <col min="8205" max="8205" width="8.5703125" style="1" customWidth="1"/>
    <col min="8206" max="8206" width="11.28515625" style="1" customWidth="1"/>
    <col min="8207" max="8207" width="8.5703125" style="1" customWidth="1"/>
    <col min="8208" max="8211" width="0" style="1" hidden="1" customWidth="1"/>
    <col min="8212" max="8212" width="9.28515625" style="1" customWidth="1"/>
    <col min="8213" max="8213" width="9.42578125" style="1" customWidth="1"/>
    <col min="8214" max="8214" width="10.5703125" style="1" customWidth="1"/>
    <col min="8215" max="8219" width="3.28515625" style="1"/>
    <col min="8220" max="8220" width="10.7109375" style="1" customWidth="1"/>
    <col min="8221" max="8231" width="3.28515625" style="1"/>
    <col min="8232" max="8232" width="10.85546875" style="1" customWidth="1"/>
    <col min="8233" max="8448" width="3.28515625" style="1"/>
    <col min="8449" max="8449" width="3.7109375" style="1" customWidth="1"/>
    <col min="8450" max="8450" width="10.7109375" style="1" customWidth="1"/>
    <col min="8451" max="8451" width="29.5703125" style="1" customWidth="1"/>
    <col min="8452" max="8452" width="18.5703125" style="1" customWidth="1"/>
    <col min="8453" max="8460" width="0" style="1" hidden="1" customWidth="1"/>
    <col min="8461" max="8461" width="8.5703125" style="1" customWidth="1"/>
    <col min="8462" max="8462" width="11.28515625" style="1" customWidth="1"/>
    <col min="8463" max="8463" width="8.5703125" style="1" customWidth="1"/>
    <col min="8464" max="8467" width="0" style="1" hidden="1" customWidth="1"/>
    <col min="8468" max="8468" width="9.28515625" style="1" customWidth="1"/>
    <col min="8469" max="8469" width="9.42578125" style="1" customWidth="1"/>
    <col min="8470" max="8470" width="10.5703125" style="1" customWidth="1"/>
    <col min="8471" max="8475" width="3.28515625" style="1"/>
    <col min="8476" max="8476" width="10.7109375" style="1" customWidth="1"/>
    <col min="8477" max="8487" width="3.28515625" style="1"/>
    <col min="8488" max="8488" width="10.85546875" style="1" customWidth="1"/>
    <col min="8489" max="8704" width="3.28515625" style="1"/>
    <col min="8705" max="8705" width="3.7109375" style="1" customWidth="1"/>
    <col min="8706" max="8706" width="10.7109375" style="1" customWidth="1"/>
    <col min="8707" max="8707" width="29.5703125" style="1" customWidth="1"/>
    <col min="8708" max="8708" width="18.5703125" style="1" customWidth="1"/>
    <col min="8709" max="8716" width="0" style="1" hidden="1" customWidth="1"/>
    <col min="8717" max="8717" width="8.5703125" style="1" customWidth="1"/>
    <col min="8718" max="8718" width="11.28515625" style="1" customWidth="1"/>
    <col min="8719" max="8719" width="8.5703125" style="1" customWidth="1"/>
    <col min="8720" max="8723" width="0" style="1" hidden="1" customWidth="1"/>
    <col min="8724" max="8724" width="9.28515625" style="1" customWidth="1"/>
    <col min="8725" max="8725" width="9.42578125" style="1" customWidth="1"/>
    <col min="8726" max="8726" width="10.5703125" style="1" customWidth="1"/>
    <col min="8727" max="8731" width="3.28515625" style="1"/>
    <col min="8732" max="8732" width="10.7109375" style="1" customWidth="1"/>
    <col min="8733" max="8743" width="3.28515625" style="1"/>
    <col min="8744" max="8744" width="10.85546875" style="1" customWidth="1"/>
    <col min="8745" max="8960" width="3.28515625" style="1"/>
    <col min="8961" max="8961" width="3.7109375" style="1" customWidth="1"/>
    <col min="8962" max="8962" width="10.7109375" style="1" customWidth="1"/>
    <col min="8963" max="8963" width="29.5703125" style="1" customWidth="1"/>
    <col min="8964" max="8964" width="18.5703125" style="1" customWidth="1"/>
    <col min="8965" max="8972" width="0" style="1" hidden="1" customWidth="1"/>
    <col min="8973" max="8973" width="8.5703125" style="1" customWidth="1"/>
    <col min="8974" max="8974" width="11.28515625" style="1" customWidth="1"/>
    <col min="8975" max="8975" width="8.5703125" style="1" customWidth="1"/>
    <col min="8976" max="8979" width="0" style="1" hidden="1" customWidth="1"/>
    <col min="8980" max="8980" width="9.28515625" style="1" customWidth="1"/>
    <col min="8981" max="8981" width="9.42578125" style="1" customWidth="1"/>
    <col min="8982" max="8982" width="10.5703125" style="1" customWidth="1"/>
    <col min="8983" max="8987" width="3.28515625" style="1"/>
    <col min="8988" max="8988" width="10.7109375" style="1" customWidth="1"/>
    <col min="8989" max="8999" width="3.28515625" style="1"/>
    <col min="9000" max="9000" width="10.85546875" style="1" customWidth="1"/>
    <col min="9001" max="9216" width="3.28515625" style="1"/>
    <col min="9217" max="9217" width="3.7109375" style="1" customWidth="1"/>
    <col min="9218" max="9218" width="10.7109375" style="1" customWidth="1"/>
    <col min="9219" max="9219" width="29.5703125" style="1" customWidth="1"/>
    <col min="9220" max="9220" width="18.5703125" style="1" customWidth="1"/>
    <col min="9221" max="9228" width="0" style="1" hidden="1" customWidth="1"/>
    <col min="9229" max="9229" width="8.5703125" style="1" customWidth="1"/>
    <col min="9230" max="9230" width="11.28515625" style="1" customWidth="1"/>
    <col min="9231" max="9231" width="8.5703125" style="1" customWidth="1"/>
    <col min="9232" max="9235" width="0" style="1" hidden="1" customWidth="1"/>
    <col min="9236" max="9236" width="9.28515625" style="1" customWidth="1"/>
    <col min="9237" max="9237" width="9.42578125" style="1" customWidth="1"/>
    <col min="9238" max="9238" width="10.5703125" style="1" customWidth="1"/>
    <col min="9239" max="9243" width="3.28515625" style="1"/>
    <col min="9244" max="9244" width="10.7109375" style="1" customWidth="1"/>
    <col min="9245" max="9255" width="3.28515625" style="1"/>
    <col min="9256" max="9256" width="10.85546875" style="1" customWidth="1"/>
    <col min="9257" max="9472" width="3.28515625" style="1"/>
    <col min="9473" max="9473" width="3.7109375" style="1" customWidth="1"/>
    <col min="9474" max="9474" width="10.7109375" style="1" customWidth="1"/>
    <col min="9475" max="9475" width="29.5703125" style="1" customWidth="1"/>
    <col min="9476" max="9476" width="18.5703125" style="1" customWidth="1"/>
    <col min="9477" max="9484" width="0" style="1" hidden="1" customWidth="1"/>
    <col min="9485" max="9485" width="8.5703125" style="1" customWidth="1"/>
    <col min="9486" max="9486" width="11.28515625" style="1" customWidth="1"/>
    <col min="9487" max="9487" width="8.5703125" style="1" customWidth="1"/>
    <col min="9488" max="9491" width="0" style="1" hidden="1" customWidth="1"/>
    <col min="9492" max="9492" width="9.28515625" style="1" customWidth="1"/>
    <col min="9493" max="9493" width="9.42578125" style="1" customWidth="1"/>
    <col min="9494" max="9494" width="10.5703125" style="1" customWidth="1"/>
    <col min="9495" max="9499" width="3.28515625" style="1"/>
    <col min="9500" max="9500" width="10.7109375" style="1" customWidth="1"/>
    <col min="9501" max="9511" width="3.28515625" style="1"/>
    <col min="9512" max="9512" width="10.85546875" style="1" customWidth="1"/>
    <col min="9513" max="9728" width="3.28515625" style="1"/>
    <col min="9729" max="9729" width="3.7109375" style="1" customWidth="1"/>
    <col min="9730" max="9730" width="10.7109375" style="1" customWidth="1"/>
    <col min="9731" max="9731" width="29.5703125" style="1" customWidth="1"/>
    <col min="9732" max="9732" width="18.5703125" style="1" customWidth="1"/>
    <col min="9733" max="9740" width="0" style="1" hidden="1" customWidth="1"/>
    <col min="9741" max="9741" width="8.5703125" style="1" customWidth="1"/>
    <col min="9742" max="9742" width="11.28515625" style="1" customWidth="1"/>
    <col min="9743" max="9743" width="8.5703125" style="1" customWidth="1"/>
    <col min="9744" max="9747" width="0" style="1" hidden="1" customWidth="1"/>
    <col min="9748" max="9748" width="9.28515625" style="1" customWidth="1"/>
    <col min="9749" max="9749" width="9.42578125" style="1" customWidth="1"/>
    <col min="9750" max="9750" width="10.5703125" style="1" customWidth="1"/>
    <col min="9751" max="9755" width="3.28515625" style="1"/>
    <col min="9756" max="9756" width="10.7109375" style="1" customWidth="1"/>
    <col min="9757" max="9767" width="3.28515625" style="1"/>
    <col min="9768" max="9768" width="10.85546875" style="1" customWidth="1"/>
    <col min="9769" max="9984" width="3.28515625" style="1"/>
    <col min="9985" max="9985" width="3.7109375" style="1" customWidth="1"/>
    <col min="9986" max="9986" width="10.7109375" style="1" customWidth="1"/>
    <col min="9987" max="9987" width="29.5703125" style="1" customWidth="1"/>
    <col min="9988" max="9988" width="18.5703125" style="1" customWidth="1"/>
    <col min="9989" max="9996" width="0" style="1" hidden="1" customWidth="1"/>
    <col min="9997" max="9997" width="8.5703125" style="1" customWidth="1"/>
    <col min="9998" max="9998" width="11.28515625" style="1" customWidth="1"/>
    <col min="9999" max="9999" width="8.5703125" style="1" customWidth="1"/>
    <col min="10000" max="10003" width="0" style="1" hidden="1" customWidth="1"/>
    <col min="10004" max="10004" width="9.28515625" style="1" customWidth="1"/>
    <col min="10005" max="10005" width="9.42578125" style="1" customWidth="1"/>
    <col min="10006" max="10006" width="10.5703125" style="1" customWidth="1"/>
    <col min="10007" max="10011" width="3.28515625" style="1"/>
    <col min="10012" max="10012" width="10.7109375" style="1" customWidth="1"/>
    <col min="10013" max="10023" width="3.28515625" style="1"/>
    <col min="10024" max="10024" width="10.85546875" style="1" customWidth="1"/>
    <col min="10025" max="10240" width="3.28515625" style="1"/>
    <col min="10241" max="10241" width="3.7109375" style="1" customWidth="1"/>
    <col min="10242" max="10242" width="10.7109375" style="1" customWidth="1"/>
    <col min="10243" max="10243" width="29.5703125" style="1" customWidth="1"/>
    <col min="10244" max="10244" width="18.5703125" style="1" customWidth="1"/>
    <col min="10245" max="10252" width="0" style="1" hidden="1" customWidth="1"/>
    <col min="10253" max="10253" width="8.5703125" style="1" customWidth="1"/>
    <col min="10254" max="10254" width="11.28515625" style="1" customWidth="1"/>
    <col min="10255" max="10255" width="8.5703125" style="1" customWidth="1"/>
    <col min="10256" max="10259" width="0" style="1" hidden="1" customWidth="1"/>
    <col min="10260" max="10260" width="9.28515625" style="1" customWidth="1"/>
    <col min="10261" max="10261" width="9.42578125" style="1" customWidth="1"/>
    <col min="10262" max="10262" width="10.5703125" style="1" customWidth="1"/>
    <col min="10263" max="10267" width="3.28515625" style="1"/>
    <col min="10268" max="10268" width="10.7109375" style="1" customWidth="1"/>
    <col min="10269" max="10279" width="3.28515625" style="1"/>
    <col min="10280" max="10280" width="10.85546875" style="1" customWidth="1"/>
    <col min="10281" max="10496" width="3.28515625" style="1"/>
    <col min="10497" max="10497" width="3.7109375" style="1" customWidth="1"/>
    <col min="10498" max="10498" width="10.7109375" style="1" customWidth="1"/>
    <col min="10499" max="10499" width="29.5703125" style="1" customWidth="1"/>
    <col min="10500" max="10500" width="18.5703125" style="1" customWidth="1"/>
    <col min="10501" max="10508" width="0" style="1" hidden="1" customWidth="1"/>
    <col min="10509" max="10509" width="8.5703125" style="1" customWidth="1"/>
    <col min="10510" max="10510" width="11.28515625" style="1" customWidth="1"/>
    <col min="10511" max="10511" width="8.5703125" style="1" customWidth="1"/>
    <col min="10512" max="10515" width="0" style="1" hidden="1" customWidth="1"/>
    <col min="10516" max="10516" width="9.28515625" style="1" customWidth="1"/>
    <col min="10517" max="10517" width="9.42578125" style="1" customWidth="1"/>
    <col min="10518" max="10518" width="10.5703125" style="1" customWidth="1"/>
    <col min="10519" max="10523" width="3.28515625" style="1"/>
    <col min="10524" max="10524" width="10.7109375" style="1" customWidth="1"/>
    <col min="10525" max="10535" width="3.28515625" style="1"/>
    <col min="10536" max="10536" width="10.85546875" style="1" customWidth="1"/>
    <col min="10537" max="10752" width="3.28515625" style="1"/>
    <col min="10753" max="10753" width="3.7109375" style="1" customWidth="1"/>
    <col min="10754" max="10754" width="10.7109375" style="1" customWidth="1"/>
    <col min="10755" max="10755" width="29.5703125" style="1" customWidth="1"/>
    <col min="10756" max="10756" width="18.5703125" style="1" customWidth="1"/>
    <col min="10757" max="10764" width="0" style="1" hidden="1" customWidth="1"/>
    <col min="10765" max="10765" width="8.5703125" style="1" customWidth="1"/>
    <col min="10766" max="10766" width="11.28515625" style="1" customWidth="1"/>
    <col min="10767" max="10767" width="8.5703125" style="1" customWidth="1"/>
    <col min="10768" max="10771" width="0" style="1" hidden="1" customWidth="1"/>
    <col min="10772" max="10772" width="9.28515625" style="1" customWidth="1"/>
    <col min="10773" max="10773" width="9.42578125" style="1" customWidth="1"/>
    <col min="10774" max="10774" width="10.5703125" style="1" customWidth="1"/>
    <col min="10775" max="10779" width="3.28515625" style="1"/>
    <col min="10780" max="10780" width="10.7109375" style="1" customWidth="1"/>
    <col min="10781" max="10791" width="3.28515625" style="1"/>
    <col min="10792" max="10792" width="10.85546875" style="1" customWidth="1"/>
    <col min="10793" max="11008" width="3.28515625" style="1"/>
    <col min="11009" max="11009" width="3.7109375" style="1" customWidth="1"/>
    <col min="11010" max="11010" width="10.7109375" style="1" customWidth="1"/>
    <col min="11011" max="11011" width="29.5703125" style="1" customWidth="1"/>
    <col min="11012" max="11012" width="18.5703125" style="1" customWidth="1"/>
    <col min="11013" max="11020" width="0" style="1" hidden="1" customWidth="1"/>
    <col min="11021" max="11021" width="8.5703125" style="1" customWidth="1"/>
    <col min="11022" max="11022" width="11.28515625" style="1" customWidth="1"/>
    <col min="11023" max="11023" width="8.5703125" style="1" customWidth="1"/>
    <col min="11024" max="11027" width="0" style="1" hidden="1" customWidth="1"/>
    <col min="11028" max="11028" width="9.28515625" style="1" customWidth="1"/>
    <col min="11029" max="11029" width="9.42578125" style="1" customWidth="1"/>
    <col min="11030" max="11030" width="10.5703125" style="1" customWidth="1"/>
    <col min="11031" max="11035" width="3.28515625" style="1"/>
    <col min="11036" max="11036" width="10.7109375" style="1" customWidth="1"/>
    <col min="11037" max="11047" width="3.28515625" style="1"/>
    <col min="11048" max="11048" width="10.85546875" style="1" customWidth="1"/>
    <col min="11049" max="11264" width="3.28515625" style="1"/>
    <col min="11265" max="11265" width="3.7109375" style="1" customWidth="1"/>
    <col min="11266" max="11266" width="10.7109375" style="1" customWidth="1"/>
    <col min="11267" max="11267" width="29.5703125" style="1" customWidth="1"/>
    <col min="11268" max="11268" width="18.5703125" style="1" customWidth="1"/>
    <col min="11269" max="11276" width="0" style="1" hidden="1" customWidth="1"/>
    <col min="11277" max="11277" width="8.5703125" style="1" customWidth="1"/>
    <col min="11278" max="11278" width="11.28515625" style="1" customWidth="1"/>
    <col min="11279" max="11279" width="8.5703125" style="1" customWidth="1"/>
    <col min="11280" max="11283" width="0" style="1" hidden="1" customWidth="1"/>
    <col min="11284" max="11284" width="9.28515625" style="1" customWidth="1"/>
    <col min="11285" max="11285" width="9.42578125" style="1" customWidth="1"/>
    <col min="11286" max="11286" width="10.5703125" style="1" customWidth="1"/>
    <col min="11287" max="11291" width="3.28515625" style="1"/>
    <col min="11292" max="11292" width="10.7109375" style="1" customWidth="1"/>
    <col min="11293" max="11303" width="3.28515625" style="1"/>
    <col min="11304" max="11304" width="10.85546875" style="1" customWidth="1"/>
    <col min="11305" max="11520" width="3.28515625" style="1"/>
    <col min="11521" max="11521" width="3.7109375" style="1" customWidth="1"/>
    <col min="11522" max="11522" width="10.7109375" style="1" customWidth="1"/>
    <col min="11523" max="11523" width="29.5703125" style="1" customWidth="1"/>
    <col min="11524" max="11524" width="18.5703125" style="1" customWidth="1"/>
    <col min="11525" max="11532" width="0" style="1" hidden="1" customWidth="1"/>
    <col min="11533" max="11533" width="8.5703125" style="1" customWidth="1"/>
    <col min="11534" max="11534" width="11.28515625" style="1" customWidth="1"/>
    <col min="11535" max="11535" width="8.5703125" style="1" customWidth="1"/>
    <col min="11536" max="11539" width="0" style="1" hidden="1" customWidth="1"/>
    <col min="11540" max="11540" width="9.28515625" style="1" customWidth="1"/>
    <col min="11541" max="11541" width="9.42578125" style="1" customWidth="1"/>
    <col min="11542" max="11542" width="10.5703125" style="1" customWidth="1"/>
    <col min="11543" max="11547" width="3.28515625" style="1"/>
    <col min="11548" max="11548" width="10.7109375" style="1" customWidth="1"/>
    <col min="11549" max="11559" width="3.28515625" style="1"/>
    <col min="11560" max="11560" width="10.85546875" style="1" customWidth="1"/>
    <col min="11561" max="11776" width="3.28515625" style="1"/>
    <col min="11777" max="11777" width="3.7109375" style="1" customWidth="1"/>
    <col min="11778" max="11778" width="10.7109375" style="1" customWidth="1"/>
    <col min="11779" max="11779" width="29.5703125" style="1" customWidth="1"/>
    <col min="11780" max="11780" width="18.5703125" style="1" customWidth="1"/>
    <col min="11781" max="11788" width="0" style="1" hidden="1" customWidth="1"/>
    <col min="11789" max="11789" width="8.5703125" style="1" customWidth="1"/>
    <col min="11790" max="11790" width="11.28515625" style="1" customWidth="1"/>
    <col min="11791" max="11791" width="8.5703125" style="1" customWidth="1"/>
    <col min="11792" max="11795" width="0" style="1" hidden="1" customWidth="1"/>
    <col min="11796" max="11796" width="9.28515625" style="1" customWidth="1"/>
    <col min="11797" max="11797" width="9.42578125" style="1" customWidth="1"/>
    <col min="11798" max="11798" width="10.5703125" style="1" customWidth="1"/>
    <col min="11799" max="11803" width="3.28515625" style="1"/>
    <col min="11804" max="11804" width="10.7109375" style="1" customWidth="1"/>
    <col min="11805" max="11815" width="3.28515625" style="1"/>
    <col min="11816" max="11816" width="10.85546875" style="1" customWidth="1"/>
    <col min="11817" max="12032" width="3.28515625" style="1"/>
    <col min="12033" max="12033" width="3.7109375" style="1" customWidth="1"/>
    <col min="12034" max="12034" width="10.7109375" style="1" customWidth="1"/>
    <col min="12035" max="12035" width="29.5703125" style="1" customWidth="1"/>
    <col min="12036" max="12036" width="18.5703125" style="1" customWidth="1"/>
    <col min="12037" max="12044" width="0" style="1" hidden="1" customWidth="1"/>
    <col min="12045" max="12045" width="8.5703125" style="1" customWidth="1"/>
    <col min="12046" max="12046" width="11.28515625" style="1" customWidth="1"/>
    <col min="12047" max="12047" width="8.5703125" style="1" customWidth="1"/>
    <col min="12048" max="12051" width="0" style="1" hidden="1" customWidth="1"/>
    <col min="12052" max="12052" width="9.28515625" style="1" customWidth="1"/>
    <col min="12053" max="12053" width="9.42578125" style="1" customWidth="1"/>
    <col min="12054" max="12054" width="10.5703125" style="1" customWidth="1"/>
    <col min="12055" max="12059" width="3.28515625" style="1"/>
    <col min="12060" max="12060" width="10.7109375" style="1" customWidth="1"/>
    <col min="12061" max="12071" width="3.28515625" style="1"/>
    <col min="12072" max="12072" width="10.85546875" style="1" customWidth="1"/>
    <col min="12073" max="12288" width="3.28515625" style="1"/>
    <col min="12289" max="12289" width="3.7109375" style="1" customWidth="1"/>
    <col min="12290" max="12290" width="10.7109375" style="1" customWidth="1"/>
    <col min="12291" max="12291" width="29.5703125" style="1" customWidth="1"/>
    <col min="12292" max="12292" width="18.5703125" style="1" customWidth="1"/>
    <col min="12293" max="12300" width="0" style="1" hidden="1" customWidth="1"/>
    <col min="12301" max="12301" width="8.5703125" style="1" customWidth="1"/>
    <col min="12302" max="12302" width="11.28515625" style="1" customWidth="1"/>
    <col min="12303" max="12303" width="8.5703125" style="1" customWidth="1"/>
    <col min="12304" max="12307" width="0" style="1" hidden="1" customWidth="1"/>
    <col min="12308" max="12308" width="9.28515625" style="1" customWidth="1"/>
    <col min="12309" max="12309" width="9.42578125" style="1" customWidth="1"/>
    <col min="12310" max="12310" width="10.5703125" style="1" customWidth="1"/>
    <col min="12311" max="12315" width="3.28515625" style="1"/>
    <col min="12316" max="12316" width="10.7109375" style="1" customWidth="1"/>
    <col min="12317" max="12327" width="3.28515625" style="1"/>
    <col min="12328" max="12328" width="10.85546875" style="1" customWidth="1"/>
    <col min="12329" max="12544" width="3.28515625" style="1"/>
    <col min="12545" max="12545" width="3.7109375" style="1" customWidth="1"/>
    <col min="12546" max="12546" width="10.7109375" style="1" customWidth="1"/>
    <col min="12547" max="12547" width="29.5703125" style="1" customWidth="1"/>
    <col min="12548" max="12548" width="18.5703125" style="1" customWidth="1"/>
    <col min="12549" max="12556" width="0" style="1" hidden="1" customWidth="1"/>
    <col min="12557" max="12557" width="8.5703125" style="1" customWidth="1"/>
    <col min="12558" max="12558" width="11.28515625" style="1" customWidth="1"/>
    <col min="12559" max="12559" width="8.5703125" style="1" customWidth="1"/>
    <col min="12560" max="12563" width="0" style="1" hidden="1" customWidth="1"/>
    <col min="12564" max="12564" width="9.28515625" style="1" customWidth="1"/>
    <col min="12565" max="12565" width="9.42578125" style="1" customWidth="1"/>
    <col min="12566" max="12566" width="10.5703125" style="1" customWidth="1"/>
    <col min="12567" max="12571" width="3.28515625" style="1"/>
    <col min="12572" max="12572" width="10.7109375" style="1" customWidth="1"/>
    <col min="12573" max="12583" width="3.28515625" style="1"/>
    <col min="12584" max="12584" width="10.85546875" style="1" customWidth="1"/>
    <col min="12585" max="12800" width="3.28515625" style="1"/>
    <col min="12801" max="12801" width="3.7109375" style="1" customWidth="1"/>
    <col min="12802" max="12802" width="10.7109375" style="1" customWidth="1"/>
    <col min="12803" max="12803" width="29.5703125" style="1" customWidth="1"/>
    <col min="12804" max="12804" width="18.5703125" style="1" customWidth="1"/>
    <col min="12805" max="12812" width="0" style="1" hidden="1" customWidth="1"/>
    <col min="12813" max="12813" width="8.5703125" style="1" customWidth="1"/>
    <col min="12814" max="12814" width="11.28515625" style="1" customWidth="1"/>
    <col min="12815" max="12815" width="8.5703125" style="1" customWidth="1"/>
    <col min="12816" max="12819" width="0" style="1" hidden="1" customWidth="1"/>
    <col min="12820" max="12820" width="9.28515625" style="1" customWidth="1"/>
    <col min="12821" max="12821" width="9.42578125" style="1" customWidth="1"/>
    <col min="12822" max="12822" width="10.5703125" style="1" customWidth="1"/>
    <col min="12823" max="12827" width="3.28515625" style="1"/>
    <col min="12828" max="12828" width="10.7109375" style="1" customWidth="1"/>
    <col min="12829" max="12839" width="3.28515625" style="1"/>
    <col min="12840" max="12840" width="10.85546875" style="1" customWidth="1"/>
    <col min="12841" max="13056" width="3.28515625" style="1"/>
    <col min="13057" max="13057" width="3.7109375" style="1" customWidth="1"/>
    <col min="13058" max="13058" width="10.7109375" style="1" customWidth="1"/>
    <col min="13059" max="13059" width="29.5703125" style="1" customWidth="1"/>
    <col min="13060" max="13060" width="18.5703125" style="1" customWidth="1"/>
    <col min="13061" max="13068" width="0" style="1" hidden="1" customWidth="1"/>
    <col min="13069" max="13069" width="8.5703125" style="1" customWidth="1"/>
    <col min="13070" max="13070" width="11.28515625" style="1" customWidth="1"/>
    <col min="13071" max="13071" width="8.5703125" style="1" customWidth="1"/>
    <col min="13072" max="13075" width="0" style="1" hidden="1" customWidth="1"/>
    <col min="13076" max="13076" width="9.28515625" style="1" customWidth="1"/>
    <col min="13077" max="13077" width="9.42578125" style="1" customWidth="1"/>
    <col min="13078" max="13078" width="10.5703125" style="1" customWidth="1"/>
    <col min="13079" max="13083" width="3.28515625" style="1"/>
    <col min="13084" max="13084" width="10.7109375" style="1" customWidth="1"/>
    <col min="13085" max="13095" width="3.28515625" style="1"/>
    <col min="13096" max="13096" width="10.85546875" style="1" customWidth="1"/>
    <col min="13097" max="13312" width="3.28515625" style="1"/>
    <col min="13313" max="13313" width="3.7109375" style="1" customWidth="1"/>
    <col min="13314" max="13314" width="10.7109375" style="1" customWidth="1"/>
    <col min="13315" max="13315" width="29.5703125" style="1" customWidth="1"/>
    <col min="13316" max="13316" width="18.5703125" style="1" customWidth="1"/>
    <col min="13317" max="13324" width="0" style="1" hidden="1" customWidth="1"/>
    <col min="13325" max="13325" width="8.5703125" style="1" customWidth="1"/>
    <col min="13326" max="13326" width="11.28515625" style="1" customWidth="1"/>
    <col min="13327" max="13327" width="8.5703125" style="1" customWidth="1"/>
    <col min="13328" max="13331" width="0" style="1" hidden="1" customWidth="1"/>
    <col min="13332" max="13332" width="9.28515625" style="1" customWidth="1"/>
    <col min="13333" max="13333" width="9.42578125" style="1" customWidth="1"/>
    <col min="13334" max="13334" width="10.5703125" style="1" customWidth="1"/>
    <col min="13335" max="13339" width="3.28515625" style="1"/>
    <col min="13340" max="13340" width="10.7109375" style="1" customWidth="1"/>
    <col min="13341" max="13351" width="3.28515625" style="1"/>
    <col min="13352" max="13352" width="10.85546875" style="1" customWidth="1"/>
    <col min="13353" max="13568" width="3.28515625" style="1"/>
    <col min="13569" max="13569" width="3.7109375" style="1" customWidth="1"/>
    <col min="13570" max="13570" width="10.7109375" style="1" customWidth="1"/>
    <col min="13571" max="13571" width="29.5703125" style="1" customWidth="1"/>
    <col min="13572" max="13572" width="18.5703125" style="1" customWidth="1"/>
    <col min="13573" max="13580" width="0" style="1" hidden="1" customWidth="1"/>
    <col min="13581" max="13581" width="8.5703125" style="1" customWidth="1"/>
    <col min="13582" max="13582" width="11.28515625" style="1" customWidth="1"/>
    <col min="13583" max="13583" width="8.5703125" style="1" customWidth="1"/>
    <col min="13584" max="13587" width="0" style="1" hidden="1" customWidth="1"/>
    <col min="13588" max="13588" width="9.28515625" style="1" customWidth="1"/>
    <col min="13589" max="13589" width="9.42578125" style="1" customWidth="1"/>
    <col min="13590" max="13590" width="10.5703125" style="1" customWidth="1"/>
    <col min="13591" max="13595" width="3.28515625" style="1"/>
    <col min="13596" max="13596" width="10.7109375" style="1" customWidth="1"/>
    <col min="13597" max="13607" width="3.28515625" style="1"/>
    <col min="13608" max="13608" width="10.85546875" style="1" customWidth="1"/>
    <col min="13609" max="13824" width="3.28515625" style="1"/>
    <col min="13825" max="13825" width="3.7109375" style="1" customWidth="1"/>
    <col min="13826" max="13826" width="10.7109375" style="1" customWidth="1"/>
    <col min="13827" max="13827" width="29.5703125" style="1" customWidth="1"/>
    <col min="13828" max="13828" width="18.5703125" style="1" customWidth="1"/>
    <col min="13829" max="13836" width="0" style="1" hidden="1" customWidth="1"/>
    <col min="13837" max="13837" width="8.5703125" style="1" customWidth="1"/>
    <col min="13838" max="13838" width="11.28515625" style="1" customWidth="1"/>
    <col min="13839" max="13839" width="8.5703125" style="1" customWidth="1"/>
    <col min="13840" max="13843" width="0" style="1" hidden="1" customWidth="1"/>
    <col min="13844" max="13844" width="9.28515625" style="1" customWidth="1"/>
    <col min="13845" max="13845" width="9.42578125" style="1" customWidth="1"/>
    <col min="13846" max="13846" width="10.5703125" style="1" customWidth="1"/>
    <col min="13847" max="13851" width="3.28515625" style="1"/>
    <col min="13852" max="13852" width="10.7109375" style="1" customWidth="1"/>
    <col min="13853" max="13863" width="3.28515625" style="1"/>
    <col min="13864" max="13864" width="10.85546875" style="1" customWidth="1"/>
    <col min="13865" max="14080" width="3.28515625" style="1"/>
    <col min="14081" max="14081" width="3.7109375" style="1" customWidth="1"/>
    <col min="14082" max="14082" width="10.7109375" style="1" customWidth="1"/>
    <col min="14083" max="14083" width="29.5703125" style="1" customWidth="1"/>
    <col min="14084" max="14084" width="18.5703125" style="1" customWidth="1"/>
    <col min="14085" max="14092" width="0" style="1" hidden="1" customWidth="1"/>
    <col min="14093" max="14093" width="8.5703125" style="1" customWidth="1"/>
    <col min="14094" max="14094" width="11.28515625" style="1" customWidth="1"/>
    <col min="14095" max="14095" width="8.5703125" style="1" customWidth="1"/>
    <col min="14096" max="14099" width="0" style="1" hidden="1" customWidth="1"/>
    <col min="14100" max="14100" width="9.28515625" style="1" customWidth="1"/>
    <col min="14101" max="14101" width="9.42578125" style="1" customWidth="1"/>
    <col min="14102" max="14102" width="10.5703125" style="1" customWidth="1"/>
    <col min="14103" max="14107" width="3.28515625" style="1"/>
    <col min="14108" max="14108" width="10.7109375" style="1" customWidth="1"/>
    <col min="14109" max="14119" width="3.28515625" style="1"/>
    <col min="14120" max="14120" width="10.85546875" style="1" customWidth="1"/>
    <col min="14121" max="14336" width="3.28515625" style="1"/>
    <col min="14337" max="14337" width="3.7109375" style="1" customWidth="1"/>
    <col min="14338" max="14338" width="10.7109375" style="1" customWidth="1"/>
    <col min="14339" max="14339" width="29.5703125" style="1" customWidth="1"/>
    <col min="14340" max="14340" width="18.5703125" style="1" customWidth="1"/>
    <col min="14341" max="14348" width="0" style="1" hidden="1" customWidth="1"/>
    <col min="14349" max="14349" width="8.5703125" style="1" customWidth="1"/>
    <col min="14350" max="14350" width="11.28515625" style="1" customWidth="1"/>
    <col min="14351" max="14351" width="8.5703125" style="1" customWidth="1"/>
    <col min="14352" max="14355" width="0" style="1" hidden="1" customWidth="1"/>
    <col min="14356" max="14356" width="9.28515625" style="1" customWidth="1"/>
    <col min="14357" max="14357" width="9.42578125" style="1" customWidth="1"/>
    <col min="14358" max="14358" width="10.5703125" style="1" customWidth="1"/>
    <col min="14359" max="14363" width="3.28515625" style="1"/>
    <col min="14364" max="14364" width="10.7109375" style="1" customWidth="1"/>
    <col min="14365" max="14375" width="3.28515625" style="1"/>
    <col min="14376" max="14376" width="10.85546875" style="1" customWidth="1"/>
    <col min="14377" max="14592" width="3.28515625" style="1"/>
    <col min="14593" max="14593" width="3.7109375" style="1" customWidth="1"/>
    <col min="14594" max="14594" width="10.7109375" style="1" customWidth="1"/>
    <col min="14595" max="14595" width="29.5703125" style="1" customWidth="1"/>
    <col min="14596" max="14596" width="18.5703125" style="1" customWidth="1"/>
    <col min="14597" max="14604" width="0" style="1" hidden="1" customWidth="1"/>
    <col min="14605" max="14605" width="8.5703125" style="1" customWidth="1"/>
    <col min="14606" max="14606" width="11.28515625" style="1" customWidth="1"/>
    <col min="14607" max="14607" width="8.5703125" style="1" customWidth="1"/>
    <col min="14608" max="14611" width="0" style="1" hidden="1" customWidth="1"/>
    <col min="14612" max="14612" width="9.28515625" style="1" customWidth="1"/>
    <col min="14613" max="14613" width="9.42578125" style="1" customWidth="1"/>
    <col min="14614" max="14614" width="10.5703125" style="1" customWidth="1"/>
    <col min="14615" max="14619" width="3.28515625" style="1"/>
    <col min="14620" max="14620" width="10.7109375" style="1" customWidth="1"/>
    <col min="14621" max="14631" width="3.28515625" style="1"/>
    <col min="14632" max="14632" width="10.85546875" style="1" customWidth="1"/>
    <col min="14633" max="14848" width="3.28515625" style="1"/>
    <col min="14849" max="14849" width="3.7109375" style="1" customWidth="1"/>
    <col min="14850" max="14850" width="10.7109375" style="1" customWidth="1"/>
    <col min="14851" max="14851" width="29.5703125" style="1" customWidth="1"/>
    <col min="14852" max="14852" width="18.5703125" style="1" customWidth="1"/>
    <col min="14853" max="14860" width="0" style="1" hidden="1" customWidth="1"/>
    <col min="14861" max="14861" width="8.5703125" style="1" customWidth="1"/>
    <col min="14862" max="14862" width="11.28515625" style="1" customWidth="1"/>
    <col min="14863" max="14863" width="8.5703125" style="1" customWidth="1"/>
    <col min="14864" max="14867" width="0" style="1" hidden="1" customWidth="1"/>
    <col min="14868" max="14868" width="9.28515625" style="1" customWidth="1"/>
    <col min="14869" max="14869" width="9.42578125" style="1" customWidth="1"/>
    <col min="14870" max="14870" width="10.5703125" style="1" customWidth="1"/>
    <col min="14871" max="14875" width="3.28515625" style="1"/>
    <col min="14876" max="14876" width="10.7109375" style="1" customWidth="1"/>
    <col min="14877" max="14887" width="3.28515625" style="1"/>
    <col min="14888" max="14888" width="10.85546875" style="1" customWidth="1"/>
    <col min="14889" max="15104" width="3.28515625" style="1"/>
    <col min="15105" max="15105" width="3.7109375" style="1" customWidth="1"/>
    <col min="15106" max="15106" width="10.7109375" style="1" customWidth="1"/>
    <col min="15107" max="15107" width="29.5703125" style="1" customWidth="1"/>
    <col min="15108" max="15108" width="18.5703125" style="1" customWidth="1"/>
    <col min="15109" max="15116" width="0" style="1" hidden="1" customWidth="1"/>
    <col min="15117" max="15117" width="8.5703125" style="1" customWidth="1"/>
    <col min="15118" max="15118" width="11.28515625" style="1" customWidth="1"/>
    <col min="15119" max="15119" width="8.5703125" style="1" customWidth="1"/>
    <col min="15120" max="15123" width="0" style="1" hidden="1" customWidth="1"/>
    <col min="15124" max="15124" width="9.28515625" style="1" customWidth="1"/>
    <col min="15125" max="15125" width="9.42578125" style="1" customWidth="1"/>
    <col min="15126" max="15126" width="10.5703125" style="1" customWidth="1"/>
    <col min="15127" max="15131" width="3.28515625" style="1"/>
    <col min="15132" max="15132" width="10.7109375" style="1" customWidth="1"/>
    <col min="15133" max="15143" width="3.28515625" style="1"/>
    <col min="15144" max="15144" width="10.85546875" style="1" customWidth="1"/>
    <col min="15145" max="15360" width="3.28515625" style="1"/>
    <col min="15361" max="15361" width="3.7109375" style="1" customWidth="1"/>
    <col min="15362" max="15362" width="10.7109375" style="1" customWidth="1"/>
    <col min="15363" max="15363" width="29.5703125" style="1" customWidth="1"/>
    <col min="15364" max="15364" width="18.5703125" style="1" customWidth="1"/>
    <col min="15365" max="15372" width="0" style="1" hidden="1" customWidth="1"/>
    <col min="15373" max="15373" width="8.5703125" style="1" customWidth="1"/>
    <col min="15374" max="15374" width="11.28515625" style="1" customWidth="1"/>
    <col min="15375" max="15375" width="8.5703125" style="1" customWidth="1"/>
    <col min="15376" max="15379" width="0" style="1" hidden="1" customWidth="1"/>
    <col min="15380" max="15380" width="9.28515625" style="1" customWidth="1"/>
    <col min="15381" max="15381" width="9.42578125" style="1" customWidth="1"/>
    <col min="15382" max="15382" width="10.5703125" style="1" customWidth="1"/>
    <col min="15383" max="15387" width="3.28515625" style="1"/>
    <col min="15388" max="15388" width="10.7109375" style="1" customWidth="1"/>
    <col min="15389" max="15399" width="3.28515625" style="1"/>
    <col min="15400" max="15400" width="10.85546875" style="1" customWidth="1"/>
    <col min="15401" max="15616" width="3.28515625" style="1"/>
    <col min="15617" max="15617" width="3.7109375" style="1" customWidth="1"/>
    <col min="15618" max="15618" width="10.7109375" style="1" customWidth="1"/>
    <col min="15619" max="15619" width="29.5703125" style="1" customWidth="1"/>
    <col min="15620" max="15620" width="18.5703125" style="1" customWidth="1"/>
    <col min="15621" max="15628" width="0" style="1" hidden="1" customWidth="1"/>
    <col min="15629" max="15629" width="8.5703125" style="1" customWidth="1"/>
    <col min="15630" max="15630" width="11.28515625" style="1" customWidth="1"/>
    <col min="15631" max="15631" width="8.5703125" style="1" customWidth="1"/>
    <col min="15632" max="15635" width="0" style="1" hidden="1" customWidth="1"/>
    <col min="15636" max="15636" width="9.28515625" style="1" customWidth="1"/>
    <col min="15637" max="15637" width="9.42578125" style="1" customWidth="1"/>
    <col min="15638" max="15638" width="10.5703125" style="1" customWidth="1"/>
    <col min="15639" max="15643" width="3.28515625" style="1"/>
    <col min="15644" max="15644" width="10.7109375" style="1" customWidth="1"/>
    <col min="15645" max="15655" width="3.28515625" style="1"/>
    <col min="15656" max="15656" width="10.85546875" style="1" customWidth="1"/>
    <col min="15657" max="15872" width="3.28515625" style="1"/>
    <col min="15873" max="15873" width="3.7109375" style="1" customWidth="1"/>
    <col min="15874" max="15874" width="10.7109375" style="1" customWidth="1"/>
    <col min="15875" max="15875" width="29.5703125" style="1" customWidth="1"/>
    <col min="15876" max="15876" width="18.5703125" style="1" customWidth="1"/>
    <col min="15877" max="15884" width="0" style="1" hidden="1" customWidth="1"/>
    <col min="15885" max="15885" width="8.5703125" style="1" customWidth="1"/>
    <col min="15886" max="15886" width="11.28515625" style="1" customWidth="1"/>
    <col min="15887" max="15887" width="8.5703125" style="1" customWidth="1"/>
    <col min="15888" max="15891" width="0" style="1" hidden="1" customWidth="1"/>
    <col min="15892" max="15892" width="9.28515625" style="1" customWidth="1"/>
    <col min="15893" max="15893" width="9.42578125" style="1" customWidth="1"/>
    <col min="15894" max="15894" width="10.5703125" style="1" customWidth="1"/>
    <col min="15895" max="15899" width="3.28515625" style="1"/>
    <col min="15900" max="15900" width="10.7109375" style="1" customWidth="1"/>
    <col min="15901" max="15911" width="3.28515625" style="1"/>
    <col min="15912" max="15912" width="10.85546875" style="1" customWidth="1"/>
    <col min="15913" max="16128" width="3.28515625" style="1"/>
    <col min="16129" max="16129" width="3.7109375" style="1" customWidth="1"/>
    <col min="16130" max="16130" width="10.7109375" style="1" customWidth="1"/>
    <col min="16131" max="16131" width="29.5703125" style="1" customWidth="1"/>
    <col min="16132" max="16132" width="18.5703125" style="1" customWidth="1"/>
    <col min="16133" max="16140" width="0" style="1" hidden="1" customWidth="1"/>
    <col min="16141" max="16141" width="8.5703125" style="1" customWidth="1"/>
    <col min="16142" max="16142" width="11.28515625" style="1" customWidth="1"/>
    <col min="16143" max="16143" width="8.5703125" style="1" customWidth="1"/>
    <col min="16144" max="16147" width="0" style="1" hidden="1" customWidth="1"/>
    <col min="16148" max="16148" width="9.28515625" style="1" customWidth="1"/>
    <col min="16149" max="16149" width="9.42578125" style="1" customWidth="1"/>
    <col min="16150" max="16150" width="10.5703125" style="1" customWidth="1"/>
    <col min="16151" max="16155" width="3.28515625" style="1"/>
    <col min="16156" max="16156" width="10.7109375" style="1" customWidth="1"/>
    <col min="16157" max="16167" width="3.28515625" style="1"/>
    <col min="16168" max="16168" width="10.85546875" style="1" customWidth="1"/>
    <col min="16169" max="16384" width="3.28515625" style="1"/>
  </cols>
  <sheetData>
    <row r="1" spans="1:50" x14ac:dyDescent="0.25">
      <c r="A1" s="1"/>
      <c r="B1" s="2" t="s">
        <v>0</v>
      </c>
      <c r="C1" s="2"/>
      <c r="D1" s="3"/>
    </row>
    <row r="2" spans="1:50" ht="15.75" customHeight="1" x14ac:dyDescent="0.25">
      <c r="A2" s="1"/>
      <c r="B2" s="2" t="s">
        <v>1</v>
      </c>
      <c r="C2" s="2"/>
      <c r="D2" s="3"/>
    </row>
    <row r="3" spans="1:50" ht="15.75" customHeight="1" x14ac:dyDescent="0.25">
      <c r="B3" s="3" t="s">
        <v>2</v>
      </c>
      <c r="C3" s="3"/>
    </row>
    <row r="4" spans="1:50" ht="15.75" customHeight="1" x14ac:dyDescent="0.25">
      <c r="B4" s="3"/>
      <c r="C4" s="3"/>
    </row>
    <row r="5" spans="1:50" ht="15.75" customHeight="1" x14ac:dyDescent="0.25">
      <c r="B5" s="8"/>
      <c r="C5" s="9"/>
    </row>
    <row r="6" spans="1:50" s="13" customFormat="1" x14ac:dyDescent="0.25">
      <c r="A6" s="10"/>
      <c r="B6" s="11"/>
      <c r="C6" s="3"/>
      <c r="D6" s="7"/>
      <c r="E6" s="12"/>
      <c r="M6" s="14"/>
      <c r="T6" s="12"/>
      <c r="U6" s="12"/>
    </row>
    <row r="7" spans="1:50" s="13" customFormat="1" x14ac:dyDescent="0.25">
      <c r="A7" s="11"/>
      <c r="B7" s="15"/>
      <c r="C7" s="15"/>
      <c r="D7" s="7"/>
      <c r="E7" s="12"/>
      <c r="M7" s="14"/>
      <c r="T7" s="12"/>
      <c r="U7" s="12"/>
    </row>
    <row r="8" spans="1:50" s="13" customFormat="1" x14ac:dyDescent="0.25">
      <c r="A8" s="11"/>
      <c r="B8" s="11"/>
      <c r="C8" s="3"/>
      <c r="D8" s="7"/>
      <c r="E8" s="12"/>
      <c r="M8" s="14"/>
      <c r="T8" s="12"/>
      <c r="U8" s="12"/>
    </row>
    <row r="9" spans="1:50" s="13" customFormat="1" x14ac:dyDescent="0.25">
      <c r="A9" s="11"/>
      <c r="B9" s="11"/>
      <c r="C9" s="3"/>
      <c r="D9" s="7"/>
      <c r="E9" s="12"/>
      <c r="M9" s="14"/>
      <c r="T9" s="12"/>
      <c r="U9" s="12"/>
    </row>
    <row r="10" spans="1:50" s="13" customFormat="1" ht="25.5" x14ac:dyDescent="0.25">
      <c r="A10" s="11"/>
      <c r="B10" s="11"/>
      <c r="C10" s="16"/>
      <c r="D10" s="17" t="s">
        <v>138</v>
      </c>
      <c r="E10" s="18"/>
      <c r="F10" s="14"/>
      <c r="G10" s="14"/>
      <c r="H10" s="14"/>
      <c r="I10" s="14"/>
      <c r="J10" s="14"/>
      <c r="K10" s="14"/>
      <c r="L10" s="14"/>
      <c r="M10" s="14"/>
      <c r="N10" s="14"/>
      <c r="T10" s="12"/>
      <c r="U10" s="12"/>
    </row>
    <row r="11" spans="1:50" s="13" customFormat="1" x14ac:dyDescent="0.25">
      <c r="A11" s="11"/>
      <c r="B11" s="11"/>
      <c r="C11" s="3" t="s">
        <v>3</v>
      </c>
      <c r="D11" s="7"/>
      <c r="E11" s="12"/>
      <c r="M11" s="14"/>
      <c r="T11" s="12"/>
      <c r="U11" s="12"/>
    </row>
    <row r="12" spans="1:50" s="13" customFormat="1" x14ac:dyDescent="0.25">
      <c r="A12" s="11"/>
      <c r="B12" s="11"/>
      <c r="C12" s="3"/>
      <c r="D12" s="7"/>
      <c r="E12" s="12"/>
      <c r="M12" s="14"/>
      <c r="T12" s="12"/>
      <c r="U12" s="12"/>
    </row>
    <row r="13" spans="1:50" s="13" customFormat="1" ht="7.5" customHeight="1" x14ac:dyDescent="0.25">
      <c r="A13" s="11"/>
      <c r="B13" s="11"/>
      <c r="C13" s="3"/>
      <c r="D13" s="7"/>
      <c r="E13" s="12"/>
      <c r="M13" s="14"/>
      <c r="T13" s="12"/>
      <c r="U13" s="12"/>
      <c r="AN13" s="12"/>
    </row>
    <row r="14" spans="1:50" ht="5.25" customHeight="1" x14ac:dyDescent="0.25">
      <c r="B14" s="19"/>
      <c r="C14" s="20"/>
      <c r="D14" s="21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2"/>
      <c r="AO14" s="13"/>
      <c r="AP14" s="13"/>
      <c r="AQ14" s="13"/>
      <c r="AR14" s="13"/>
      <c r="AS14" s="13"/>
      <c r="AT14" s="13"/>
      <c r="AU14" s="13"/>
      <c r="AV14" s="13"/>
      <c r="AW14" s="13"/>
      <c r="AX14" s="13"/>
    </row>
    <row r="15" spans="1:50" ht="48" customHeight="1" x14ac:dyDescent="0.25">
      <c r="A15" s="22" t="s">
        <v>4</v>
      </c>
      <c r="B15" s="23" t="s">
        <v>142</v>
      </c>
      <c r="C15" s="24" t="s">
        <v>5</v>
      </c>
      <c r="D15" s="25" t="s">
        <v>6</v>
      </c>
      <c r="E15" s="26" t="s">
        <v>7</v>
      </c>
      <c r="F15" s="27" t="s">
        <v>8</v>
      </c>
      <c r="G15" s="27" t="s">
        <v>9</v>
      </c>
      <c r="H15" s="28" t="s">
        <v>10</v>
      </c>
      <c r="I15" s="28" t="s">
        <v>11</v>
      </c>
      <c r="J15" s="29" t="s">
        <v>12</v>
      </c>
      <c r="K15" s="24" t="s">
        <v>13</v>
      </c>
      <c r="L15" s="22" t="s">
        <v>14</v>
      </c>
      <c r="M15" s="22" t="s">
        <v>15</v>
      </c>
      <c r="N15" s="22" t="s">
        <v>16</v>
      </c>
      <c r="O15" s="26" t="s">
        <v>17</v>
      </c>
      <c r="P15" s="27" t="s">
        <v>8</v>
      </c>
      <c r="Q15" s="27" t="s">
        <v>9</v>
      </c>
      <c r="R15" s="28" t="s">
        <v>10</v>
      </c>
      <c r="S15" s="28" t="s">
        <v>11</v>
      </c>
      <c r="T15" s="30" t="s">
        <v>18</v>
      </c>
      <c r="U15" s="31" t="s">
        <v>19</v>
      </c>
      <c r="V15" s="22" t="s">
        <v>14</v>
      </c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2"/>
      <c r="AO15" s="13"/>
      <c r="AP15" s="13"/>
      <c r="AQ15" s="13"/>
      <c r="AR15" s="13"/>
      <c r="AS15" s="13"/>
      <c r="AT15" s="13"/>
      <c r="AU15" s="13"/>
      <c r="AV15" s="13"/>
      <c r="AW15" s="13"/>
      <c r="AX15" s="13"/>
    </row>
    <row r="16" spans="1:50" ht="24.95" customHeight="1" x14ac:dyDescent="0.25">
      <c r="A16" s="22">
        <v>1</v>
      </c>
      <c r="B16" s="23"/>
      <c r="C16" s="32" t="s">
        <v>20</v>
      </c>
      <c r="D16" s="33"/>
      <c r="E16" s="34"/>
      <c r="F16" s="35"/>
      <c r="G16" s="35"/>
      <c r="H16" s="36"/>
      <c r="I16" s="36"/>
      <c r="J16" s="37"/>
      <c r="K16" s="38"/>
      <c r="L16" s="37"/>
      <c r="M16" s="39">
        <f>SUM(M17:M18)</f>
        <v>1384</v>
      </c>
      <c r="N16" s="39">
        <f>SUM(N17:N18)</f>
        <v>346</v>
      </c>
      <c r="O16" s="39">
        <f>SUM(O17:O18)</f>
        <v>1730</v>
      </c>
      <c r="P16" s="40">
        <f>SUM(P17:P17)</f>
        <v>12250</v>
      </c>
      <c r="Q16" s="40">
        <f>SUM(Q17:Q17)</f>
        <v>12600</v>
      </c>
      <c r="R16" s="40">
        <f>SUM(R17:R17)</f>
        <v>7000</v>
      </c>
      <c r="S16" s="40">
        <f>SUM(S17:S17)</f>
        <v>7000</v>
      </c>
      <c r="T16" s="39"/>
      <c r="U16" s="39"/>
      <c r="V16" s="41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2"/>
      <c r="AO16" s="13"/>
      <c r="AP16" s="13"/>
      <c r="AQ16" s="13"/>
      <c r="AR16" s="13"/>
      <c r="AS16" s="13"/>
      <c r="AT16" s="13"/>
      <c r="AU16" s="13"/>
      <c r="AV16" s="13"/>
      <c r="AW16" s="13"/>
      <c r="AX16" s="13"/>
    </row>
    <row r="17" spans="1:50" ht="12.75" customHeight="1" x14ac:dyDescent="0.25">
      <c r="A17" s="42">
        <v>2</v>
      </c>
      <c r="B17" s="42">
        <v>32131</v>
      </c>
      <c r="C17" s="43" t="s">
        <v>21</v>
      </c>
      <c r="D17" s="44" t="s">
        <v>22</v>
      </c>
      <c r="E17" s="45">
        <v>8000</v>
      </c>
      <c r="F17" s="46">
        <v>12250</v>
      </c>
      <c r="G17" s="46">
        <v>12600</v>
      </c>
      <c r="H17" s="46">
        <v>7000</v>
      </c>
      <c r="I17" s="46">
        <v>7000</v>
      </c>
      <c r="J17" s="45">
        <v>8000</v>
      </c>
      <c r="K17" s="47">
        <v>0</v>
      </c>
      <c r="L17" s="48"/>
      <c r="M17" s="49">
        <f>SUM(O17-N17)</f>
        <v>960</v>
      </c>
      <c r="N17" s="47">
        <f>O17*20/100</f>
        <v>240</v>
      </c>
      <c r="O17" s="45">
        <v>1200</v>
      </c>
      <c r="P17" s="46">
        <v>12250</v>
      </c>
      <c r="Q17" s="46">
        <v>12600</v>
      </c>
      <c r="R17" s="46">
        <v>7000</v>
      </c>
      <c r="S17" s="46">
        <v>7000</v>
      </c>
      <c r="T17" s="45"/>
      <c r="U17" s="47" t="s">
        <v>23</v>
      </c>
      <c r="V17" s="48" t="s">
        <v>24</v>
      </c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2"/>
      <c r="AO17" s="13"/>
      <c r="AP17" s="13"/>
      <c r="AQ17" s="13"/>
      <c r="AR17" s="13"/>
      <c r="AS17" s="13"/>
      <c r="AT17" s="13"/>
      <c r="AU17" s="13"/>
      <c r="AV17" s="13"/>
      <c r="AW17" s="13"/>
      <c r="AX17" s="13"/>
    </row>
    <row r="18" spans="1:50" ht="12.75" customHeight="1" x14ac:dyDescent="0.25">
      <c r="A18" s="42"/>
      <c r="B18" s="42">
        <v>32132</v>
      </c>
      <c r="C18" s="43" t="s">
        <v>25</v>
      </c>
      <c r="D18" s="44" t="s">
        <v>26</v>
      </c>
      <c r="E18" s="45"/>
      <c r="F18" s="46"/>
      <c r="G18" s="46"/>
      <c r="H18" s="46"/>
      <c r="I18" s="46"/>
      <c r="J18" s="45"/>
      <c r="K18" s="47"/>
      <c r="L18" s="48"/>
      <c r="M18" s="49">
        <f>SUM(O18-N18)</f>
        <v>424</v>
      </c>
      <c r="N18" s="47">
        <f>O18*20/100</f>
        <v>106</v>
      </c>
      <c r="O18" s="45">
        <v>530</v>
      </c>
      <c r="P18" s="46"/>
      <c r="Q18" s="46"/>
      <c r="R18" s="46"/>
      <c r="S18" s="46"/>
      <c r="T18" s="45"/>
      <c r="U18" s="47" t="s">
        <v>23</v>
      </c>
      <c r="V18" s="48" t="s">
        <v>24</v>
      </c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2"/>
      <c r="AO18" s="13"/>
      <c r="AP18" s="13"/>
      <c r="AQ18" s="13"/>
      <c r="AR18" s="13"/>
      <c r="AS18" s="13"/>
      <c r="AT18" s="13"/>
      <c r="AU18" s="13"/>
      <c r="AV18" s="13"/>
      <c r="AW18" s="13"/>
      <c r="AX18" s="13"/>
    </row>
    <row r="19" spans="1:50" ht="12.75" customHeight="1" x14ac:dyDescent="0.25">
      <c r="A19" s="42"/>
      <c r="B19" s="42"/>
      <c r="C19" s="43"/>
      <c r="D19" s="44"/>
      <c r="E19" s="45"/>
      <c r="F19" s="46"/>
      <c r="G19" s="46"/>
      <c r="H19" s="46"/>
      <c r="I19" s="46"/>
      <c r="J19" s="45"/>
      <c r="K19" s="47"/>
      <c r="L19" s="48"/>
      <c r="M19" s="49"/>
      <c r="N19" s="91">
        <f>SUM(N17:N18)</f>
        <v>346</v>
      </c>
      <c r="O19" s="92">
        <f>SUM(O17:O18)</f>
        <v>1730</v>
      </c>
      <c r="P19" s="46"/>
      <c r="Q19" s="46"/>
      <c r="R19" s="46"/>
      <c r="S19" s="46"/>
      <c r="T19" s="45"/>
      <c r="U19" s="47"/>
      <c r="V19" s="48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2"/>
      <c r="AO19" s="13"/>
      <c r="AP19" s="13"/>
      <c r="AQ19" s="13"/>
      <c r="AR19" s="13"/>
      <c r="AS19" s="13"/>
      <c r="AT19" s="13"/>
      <c r="AU19" s="13"/>
      <c r="AV19" s="13"/>
      <c r="AW19" s="13"/>
      <c r="AX19" s="13"/>
    </row>
    <row r="20" spans="1:50" ht="24.95" customHeight="1" x14ac:dyDescent="0.25">
      <c r="A20" s="42">
        <v>3</v>
      </c>
      <c r="B20" s="42"/>
      <c r="C20" s="51" t="s">
        <v>27</v>
      </c>
      <c r="D20" s="52"/>
      <c r="E20" s="53"/>
      <c r="F20" s="54"/>
      <c r="G20" s="54"/>
      <c r="H20" s="54"/>
      <c r="I20" s="54"/>
      <c r="J20" s="38"/>
      <c r="K20" s="38"/>
      <c r="L20" s="38"/>
      <c r="M20" s="39">
        <f t="shared" ref="M20:M21" si="0">SUM(O20-N20)</f>
        <v>39694</v>
      </c>
      <c r="N20" s="39">
        <f>SUM(N21:N46)</f>
        <v>9923.5</v>
      </c>
      <c r="O20" s="40">
        <f>SUM(O21:O46)</f>
        <v>49617.5</v>
      </c>
      <c r="P20" s="40">
        <f>SUM(P21:P45)</f>
        <v>576900</v>
      </c>
      <c r="Q20" s="40">
        <f>SUM(Q21:Q45)</f>
        <v>595300</v>
      </c>
      <c r="R20" s="40">
        <f>SUM(R21:R45)</f>
        <v>333000</v>
      </c>
      <c r="S20" s="40">
        <f>SUM(S21:S45)</f>
        <v>345000</v>
      </c>
      <c r="T20" s="40"/>
      <c r="U20" s="40"/>
      <c r="V20" s="38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2"/>
      <c r="AO20" s="13"/>
      <c r="AP20" s="13"/>
      <c r="AQ20" s="13"/>
      <c r="AR20" s="13"/>
      <c r="AS20" s="13"/>
      <c r="AT20" s="13"/>
      <c r="AU20" s="13"/>
      <c r="AV20" s="13"/>
      <c r="AW20" s="13"/>
      <c r="AX20" s="13"/>
    </row>
    <row r="21" spans="1:50" ht="12.75" customHeight="1" x14ac:dyDescent="0.25">
      <c r="A21" s="22">
        <v>4</v>
      </c>
      <c r="B21" s="42">
        <v>32211</v>
      </c>
      <c r="C21" s="43" t="s">
        <v>28</v>
      </c>
      <c r="D21" s="44"/>
      <c r="E21" s="45">
        <v>24000</v>
      </c>
      <c r="F21" s="46">
        <v>25500</v>
      </c>
      <c r="G21" s="46">
        <v>26200</v>
      </c>
      <c r="H21" s="46">
        <v>15000</v>
      </c>
      <c r="I21" s="46">
        <v>16000</v>
      </c>
      <c r="J21" s="47">
        <v>21400</v>
      </c>
      <c r="K21" s="47">
        <v>2600</v>
      </c>
      <c r="L21" s="55" t="s">
        <v>29</v>
      </c>
      <c r="M21" s="49">
        <f t="shared" si="0"/>
        <v>0</v>
      </c>
      <c r="N21" s="47">
        <f t="shared" ref="N21" si="1">O21*20/100</f>
        <v>0</v>
      </c>
      <c r="O21" s="50"/>
      <c r="P21" s="46">
        <v>25500</v>
      </c>
      <c r="Q21" s="46">
        <v>26200</v>
      </c>
      <c r="R21" s="46">
        <v>15000</v>
      </c>
      <c r="S21" s="46">
        <v>16000</v>
      </c>
      <c r="T21" s="45"/>
      <c r="U21" s="47"/>
      <c r="V21" s="48"/>
      <c r="AB21" s="12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2"/>
      <c r="AO21" s="13"/>
      <c r="AP21" s="13"/>
      <c r="AQ21" s="13"/>
      <c r="AR21" s="13"/>
      <c r="AS21" s="13"/>
      <c r="AT21" s="13"/>
      <c r="AU21" s="13"/>
      <c r="AV21" s="13"/>
      <c r="AW21" s="13"/>
      <c r="AX21" s="13"/>
    </row>
    <row r="22" spans="1:50" ht="12.75" customHeight="1" x14ac:dyDescent="0.25">
      <c r="A22" s="22"/>
      <c r="B22" s="42"/>
      <c r="C22" s="43" t="s">
        <v>30</v>
      </c>
      <c r="D22" s="56" t="s">
        <v>31</v>
      </c>
      <c r="E22" s="45"/>
      <c r="F22" s="46"/>
      <c r="G22" s="46"/>
      <c r="H22" s="46"/>
      <c r="I22" s="46"/>
      <c r="J22" s="47"/>
      <c r="K22" s="47"/>
      <c r="L22" s="55"/>
      <c r="M22" s="49">
        <f>SUM(O22-N22)</f>
        <v>2000</v>
      </c>
      <c r="N22" s="47">
        <f>O22*20/100</f>
        <v>500</v>
      </c>
      <c r="O22" s="45">
        <v>2500</v>
      </c>
      <c r="P22" s="46"/>
      <c r="Q22" s="46"/>
      <c r="R22" s="46"/>
      <c r="S22" s="46"/>
      <c r="T22" s="45"/>
      <c r="U22" s="47" t="s">
        <v>23</v>
      </c>
      <c r="V22" s="48" t="s">
        <v>24</v>
      </c>
      <c r="AB22" s="12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2"/>
      <c r="AO22" s="13"/>
      <c r="AP22" s="13"/>
      <c r="AQ22" s="13"/>
      <c r="AR22" s="13"/>
      <c r="AS22" s="13"/>
      <c r="AT22" s="13"/>
      <c r="AU22" s="13"/>
      <c r="AV22" s="13"/>
      <c r="AW22" s="13"/>
      <c r="AX22" s="13"/>
    </row>
    <row r="23" spans="1:50" ht="12.75" customHeight="1" x14ac:dyDescent="0.25">
      <c r="A23" s="22"/>
      <c r="B23" s="42"/>
      <c r="C23" s="43" t="s">
        <v>32</v>
      </c>
      <c r="D23" s="44" t="s">
        <v>33</v>
      </c>
      <c r="E23" s="45"/>
      <c r="F23" s="46"/>
      <c r="G23" s="46"/>
      <c r="H23" s="46"/>
      <c r="I23" s="46"/>
      <c r="J23" s="47"/>
      <c r="K23" s="47"/>
      <c r="L23" s="55"/>
      <c r="M23" s="49">
        <f t="shared" ref="M23:M82" si="2">SUM(O23-N23)</f>
        <v>632</v>
      </c>
      <c r="N23" s="47">
        <f t="shared" ref="N23:N46" si="3">O23*20/100</f>
        <v>158</v>
      </c>
      <c r="O23" s="45">
        <v>790</v>
      </c>
      <c r="P23" s="46"/>
      <c r="Q23" s="46"/>
      <c r="R23" s="46"/>
      <c r="S23" s="46"/>
      <c r="T23" s="45"/>
      <c r="U23" s="47" t="s">
        <v>23</v>
      </c>
      <c r="V23" s="48" t="s">
        <v>24</v>
      </c>
      <c r="AB23" s="12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2"/>
      <c r="AO23" s="13"/>
      <c r="AP23" s="13"/>
      <c r="AQ23" s="13"/>
      <c r="AR23" s="13"/>
      <c r="AS23" s="13"/>
      <c r="AT23" s="13"/>
      <c r="AU23" s="13"/>
      <c r="AV23" s="13"/>
      <c r="AW23" s="13"/>
      <c r="AX23" s="13"/>
    </row>
    <row r="24" spans="1:50" ht="12.75" customHeight="1" x14ac:dyDescent="0.25">
      <c r="A24" s="22"/>
      <c r="B24" s="42"/>
      <c r="C24" s="43" t="s">
        <v>34</v>
      </c>
      <c r="D24" s="44" t="s">
        <v>35</v>
      </c>
      <c r="E24" s="45"/>
      <c r="F24" s="46"/>
      <c r="G24" s="46"/>
      <c r="H24" s="46"/>
      <c r="I24" s="46"/>
      <c r="J24" s="47"/>
      <c r="K24" s="47"/>
      <c r="L24" s="55"/>
      <c r="M24" s="49">
        <f t="shared" si="2"/>
        <v>528</v>
      </c>
      <c r="N24" s="47">
        <f t="shared" si="3"/>
        <v>132</v>
      </c>
      <c r="O24" s="45">
        <v>660</v>
      </c>
      <c r="P24" s="46"/>
      <c r="Q24" s="46"/>
      <c r="R24" s="46"/>
      <c r="S24" s="46"/>
      <c r="T24" s="45"/>
      <c r="U24" s="47" t="s">
        <v>23</v>
      </c>
      <c r="V24" s="48" t="s">
        <v>24</v>
      </c>
      <c r="AB24" s="12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2"/>
      <c r="AO24" s="13"/>
      <c r="AP24" s="13"/>
      <c r="AQ24" s="13"/>
      <c r="AR24" s="13"/>
      <c r="AS24" s="13"/>
      <c r="AT24" s="13"/>
      <c r="AU24" s="13"/>
      <c r="AV24" s="13"/>
      <c r="AW24" s="13"/>
      <c r="AX24" s="13"/>
    </row>
    <row r="25" spans="1:50" ht="12.75" customHeight="1" x14ac:dyDescent="0.25">
      <c r="A25" s="22">
        <v>5</v>
      </c>
      <c r="B25" s="42">
        <v>32212</v>
      </c>
      <c r="C25" s="43" t="s">
        <v>36</v>
      </c>
      <c r="D25" s="44" t="s">
        <v>37</v>
      </c>
      <c r="E25" s="45">
        <v>10000</v>
      </c>
      <c r="F25" s="46">
        <v>12250</v>
      </c>
      <c r="G25" s="46">
        <v>12600</v>
      </c>
      <c r="H25" s="46">
        <v>7000</v>
      </c>
      <c r="I25" s="46">
        <v>7000</v>
      </c>
      <c r="J25" s="47">
        <v>10000</v>
      </c>
      <c r="K25" s="47"/>
      <c r="L25" s="55" t="s">
        <v>29</v>
      </c>
      <c r="M25" s="49">
        <f t="shared" si="2"/>
        <v>632</v>
      </c>
      <c r="N25" s="47">
        <f t="shared" si="3"/>
        <v>158</v>
      </c>
      <c r="O25" s="45">
        <v>790</v>
      </c>
      <c r="P25" s="46">
        <v>12250</v>
      </c>
      <c r="Q25" s="46">
        <v>12600</v>
      </c>
      <c r="R25" s="46">
        <v>7000</v>
      </c>
      <c r="S25" s="46">
        <v>7000</v>
      </c>
      <c r="T25" s="45"/>
      <c r="U25" s="47" t="s">
        <v>23</v>
      </c>
      <c r="V25" s="48" t="s">
        <v>24</v>
      </c>
      <c r="AB25" s="12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2"/>
      <c r="AO25" s="13"/>
      <c r="AP25" s="13"/>
      <c r="AQ25" s="13"/>
      <c r="AR25" s="13"/>
      <c r="AS25" s="13"/>
      <c r="AT25" s="13"/>
      <c r="AU25" s="13"/>
      <c r="AV25" s="13"/>
      <c r="AW25" s="13"/>
      <c r="AX25" s="13"/>
    </row>
    <row r="26" spans="1:50" ht="12.75" customHeight="1" x14ac:dyDescent="0.25">
      <c r="A26" s="42">
        <v>6</v>
      </c>
      <c r="B26" s="42">
        <v>32214</v>
      </c>
      <c r="C26" s="43" t="s">
        <v>38</v>
      </c>
      <c r="D26" s="56" t="s">
        <v>39</v>
      </c>
      <c r="E26" s="45">
        <v>8300</v>
      </c>
      <c r="F26" s="46">
        <v>112400</v>
      </c>
      <c r="G26" s="46">
        <v>115500</v>
      </c>
      <c r="H26" s="46">
        <v>65000</v>
      </c>
      <c r="I26" s="46">
        <v>67000</v>
      </c>
      <c r="J26" s="45">
        <v>5300</v>
      </c>
      <c r="K26" s="47">
        <v>3000</v>
      </c>
      <c r="L26" s="55" t="s">
        <v>29</v>
      </c>
      <c r="M26" s="49">
        <f t="shared" si="2"/>
        <v>848</v>
      </c>
      <c r="N26" s="47">
        <f t="shared" si="3"/>
        <v>212</v>
      </c>
      <c r="O26" s="45">
        <v>1060</v>
      </c>
      <c r="P26" s="46">
        <v>112400</v>
      </c>
      <c r="Q26" s="46">
        <v>115500</v>
      </c>
      <c r="R26" s="46">
        <v>65000</v>
      </c>
      <c r="S26" s="46">
        <v>67000</v>
      </c>
      <c r="T26" s="45"/>
      <c r="U26" s="47" t="s">
        <v>23</v>
      </c>
      <c r="V26" s="48" t="s">
        <v>24</v>
      </c>
      <c r="AB26" s="12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2"/>
      <c r="AO26" s="13"/>
      <c r="AP26" s="13"/>
      <c r="AQ26" s="13"/>
      <c r="AR26" s="13"/>
      <c r="AS26" s="13"/>
      <c r="AT26" s="13"/>
      <c r="AU26" s="13"/>
      <c r="AV26" s="13"/>
      <c r="AW26" s="13"/>
      <c r="AX26" s="13"/>
    </row>
    <row r="27" spans="1:50" ht="12.75" customHeight="1" x14ac:dyDescent="0.25">
      <c r="A27" s="22">
        <v>8</v>
      </c>
      <c r="B27" s="57">
        <v>32216</v>
      </c>
      <c r="C27" s="43" t="s">
        <v>40</v>
      </c>
      <c r="D27" s="44" t="s">
        <v>41</v>
      </c>
      <c r="E27" s="45">
        <v>10000</v>
      </c>
      <c r="F27" s="46">
        <v>15300</v>
      </c>
      <c r="G27" s="46">
        <v>15700</v>
      </c>
      <c r="H27" s="46">
        <v>9000</v>
      </c>
      <c r="I27" s="46">
        <v>9000</v>
      </c>
      <c r="J27" s="47">
        <v>10000</v>
      </c>
      <c r="K27" s="47"/>
      <c r="L27" s="55" t="s">
        <v>29</v>
      </c>
      <c r="M27" s="49">
        <f t="shared" si="2"/>
        <v>528</v>
      </c>
      <c r="N27" s="47">
        <f t="shared" si="3"/>
        <v>132</v>
      </c>
      <c r="O27" s="45">
        <v>660</v>
      </c>
      <c r="P27" s="46">
        <v>15300</v>
      </c>
      <c r="Q27" s="46">
        <v>15700</v>
      </c>
      <c r="R27" s="46">
        <v>9000</v>
      </c>
      <c r="S27" s="46">
        <v>9000</v>
      </c>
      <c r="T27" s="45"/>
      <c r="U27" s="47" t="s">
        <v>23</v>
      </c>
      <c r="V27" s="48" t="s">
        <v>24</v>
      </c>
      <c r="AB27" s="12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2"/>
      <c r="AO27" s="13"/>
      <c r="AP27" s="13"/>
      <c r="AQ27" s="13"/>
      <c r="AR27" s="13"/>
      <c r="AS27" s="13"/>
      <c r="AT27" s="13"/>
      <c r="AU27" s="13"/>
      <c r="AV27" s="13"/>
      <c r="AW27" s="13"/>
      <c r="AX27" s="13"/>
    </row>
    <row r="28" spans="1:50" ht="12.75" customHeight="1" x14ac:dyDescent="0.25">
      <c r="A28" s="22"/>
      <c r="B28" s="57">
        <v>32218</v>
      </c>
      <c r="C28" s="43" t="s">
        <v>42</v>
      </c>
      <c r="D28" s="44"/>
      <c r="E28" s="45"/>
      <c r="F28" s="46"/>
      <c r="G28" s="46"/>
      <c r="H28" s="46"/>
      <c r="I28" s="46"/>
      <c r="J28" s="47"/>
      <c r="K28" s="47"/>
      <c r="L28" s="55"/>
      <c r="M28" s="49">
        <f t="shared" si="2"/>
        <v>0</v>
      </c>
      <c r="N28" s="47">
        <f t="shared" si="3"/>
        <v>0</v>
      </c>
      <c r="O28" s="45"/>
      <c r="P28" s="46"/>
      <c r="Q28" s="46"/>
      <c r="R28" s="46"/>
      <c r="S28" s="46"/>
      <c r="T28" s="45"/>
      <c r="U28" s="47" t="s">
        <v>23</v>
      </c>
      <c r="V28" s="48" t="s">
        <v>24</v>
      </c>
      <c r="AB28" s="12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2"/>
      <c r="AO28" s="13"/>
      <c r="AP28" s="13"/>
      <c r="AQ28" s="13"/>
      <c r="AR28" s="13"/>
      <c r="AS28" s="13"/>
      <c r="AT28" s="13"/>
      <c r="AU28" s="13"/>
      <c r="AV28" s="13"/>
      <c r="AW28" s="13"/>
      <c r="AX28" s="13"/>
    </row>
    <row r="29" spans="1:50" ht="12.75" customHeight="1" x14ac:dyDescent="0.25">
      <c r="A29" s="22">
        <v>9</v>
      </c>
      <c r="B29" s="42">
        <v>32219</v>
      </c>
      <c r="C29" s="43" t="s">
        <v>43</v>
      </c>
      <c r="D29" s="58" t="s">
        <v>44</v>
      </c>
      <c r="E29" s="45">
        <v>4000</v>
      </c>
      <c r="F29" s="46">
        <v>4100</v>
      </c>
      <c r="G29" s="46">
        <v>4200</v>
      </c>
      <c r="H29" s="46">
        <v>2000</v>
      </c>
      <c r="I29" s="46">
        <v>3000</v>
      </c>
      <c r="J29" s="47">
        <v>4000</v>
      </c>
      <c r="K29" s="47"/>
      <c r="L29" s="55" t="s">
        <v>29</v>
      </c>
      <c r="M29" s="49">
        <f t="shared" si="2"/>
        <v>1056</v>
      </c>
      <c r="N29" s="47">
        <f t="shared" si="3"/>
        <v>264</v>
      </c>
      <c r="O29" s="45">
        <v>1320</v>
      </c>
      <c r="P29" s="46">
        <v>4100</v>
      </c>
      <c r="Q29" s="46">
        <v>4200</v>
      </c>
      <c r="R29" s="46">
        <v>2000</v>
      </c>
      <c r="S29" s="46">
        <v>3000</v>
      </c>
      <c r="T29" s="45"/>
      <c r="U29" s="47" t="s">
        <v>23</v>
      </c>
      <c r="V29" s="48" t="s">
        <v>24</v>
      </c>
      <c r="AB29" s="12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2"/>
      <c r="AO29" s="13"/>
      <c r="AP29" s="13"/>
      <c r="AQ29" s="13"/>
      <c r="AR29" s="13"/>
      <c r="AS29" s="13"/>
      <c r="AT29" s="13"/>
      <c r="AU29" s="13"/>
      <c r="AV29" s="13"/>
      <c r="AW29" s="13"/>
      <c r="AX29" s="13"/>
    </row>
    <row r="30" spans="1:50" ht="12.75" customHeight="1" x14ac:dyDescent="0.25">
      <c r="A30" s="42">
        <v>10</v>
      </c>
      <c r="B30" s="42">
        <v>32222</v>
      </c>
      <c r="C30" s="43" t="s">
        <v>45</v>
      </c>
      <c r="D30" s="59" t="s">
        <v>46</v>
      </c>
      <c r="E30" s="45">
        <v>50600</v>
      </c>
      <c r="F30" s="46">
        <v>53200</v>
      </c>
      <c r="G30" s="46">
        <v>57300</v>
      </c>
      <c r="H30" s="46">
        <v>31000</v>
      </c>
      <c r="I30" s="46">
        <v>33000</v>
      </c>
      <c r="J30" s="47">
        <v>30176</v>
      </c>
      <c r="K30" s="47">
        <v>20424</v>
      </c>
      <c r="L30" s="55" t="s">
        <v>29</v>
      </c>
      <c r="M30" s="49">
        <f t="shared" si="2"/>
        <v>1960</v>
      </c>
      <c r="N30" s="47">
        <f t="shared" si="3"/>
        <v>490</v>
      </c>
      <c r="O30" s="45">
        <v>2450</v>
      </c>
      <c r="P30" s="46">
        <v>53200</v>
      </c>
      <c r="Q30" s="46">
        <v>57300</v>
      </c>
      <c r="R30" s="46">
        <v>31000</v>
      </c>
      <c r="S30" s="46">
        <v>33000</v>
      </c>
      <c r="T30" s="60"/>
      <c r="U30" s="47" t="s">
        <v>23</v>
      </c>
      <c r="V30" s="48" t="s">
        <v>24</v>
      </c>
      <c r="AB30" s="12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2"/>
      <c r="AO30" s="13"/>
      <c r="AP30" s="13"/>
      <c r="AQ30" s="13"/>
      <c r="AR30" s="13"/>
      <c r="AS30" s="13"/>
      <c r="AT30" s="13"/>
      <c r="AU30" s="13"/>
      <c r="AV30" s="13"/>
      <c r="AW30" s="13"/>
      <c r="AX30" s="13"/>
    </row>
    <row r="31" spans="1:50" ht="12.75" customHeight="1" x14ac:dyDescent="0.25">
      <c r="A31" s="42">
        <v>11</v>
      </c>
      <c r="B31" s="42">
        <v>32229</v>
      </c>
      <c r="C31" s="43" t="s">
        <v>47</v>
      </c>
      <c r="D31" s="59" t="s">
        <v>48</v>
      </c>
      <c r="E31" s="45"/>
      <c r="F31" s="46"/>
      <c r="G31" s="46"/>
      <c r="H31" s="46"/>
      <c r="I31" s="46"/>
      <c r="J31" s="47"/>
      <c r="K31" s="47"/>
      <c r="L31" s="55"/>
      <c r="M31" s="49">
        <f t="shared" si="2"/>
        <v>1376</v>
      </c>
      <c r="N31" s="47">
        <f t="shared" si="3"/>
        <v>344</v>
      </c>
      <c r="O31" s="45">
        <v>1720</v>
      </c>
      <c r="P31" s="46"/>
      <c r="Q31" s="46"/>
      <c r="R31" s="46"/>
      <c r="S31" s="46"/>
      <c r="T31" s="60"/>
      <c r="U31" s="47" t="s">
        <v>23</v>
      </c>
      <c r="V31" s="48" t="s">
        <v>24</v>
      </c>
      <c r="AB31" s="12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2"/>
      <c r="AO31" s="13"/>
      <c r="AP31" s="13"/>
      <c r="AQ31" s="13"/>
      <c r="AR31" s="13"/>
      <c r="AS31" s="13"/>
      <c r="AT31" s="13"/>
      <c r="AU31" s="13"/>
      <c r="AV31" s="13"/>
      <c r="AW31" s="13"/>
      <c r="AX31" s="13"/>
    </row>
    <row r="32" spans="1:50" ht="12.75" customHeight="1" x14ac:dyDescent="0.25">
      <c r="A32" s="42">
        <v>11</v>
      </c>
      <c r="B32" s="42">
        <v>32224</v>
      </c>
      <c r="C32" s="43" t="s">
        <v>49</v>
      </c>
      <c r="D32" s="59" t="s">
        <v>50</v>
      </c>
      <c r="E32" s="45"/>
      <c r="F32" s="46"/>
      <c r="G32" s="46"/>
      <c r="H32" s="46"/>
      <c r="I32" s="46"/>
      <c r="J32" s="47"/>
      <c r="K32" s="47"/>
      <c r="L32" s="55"/>
      <c r="M32" s="49">
        <f t="shared" si="2"/>
        <v>0</v>
      </c>
      <c r="N32" s="47">
        <f t="shared" si="3"/>
        <v>0</v>
      </c>
      <c r="O32" s="45"/>
      <c r="P32" s="46"/>
      <c r="Q32" s="46"/>
      <c r="R32" s="46"/>
      <c r="S32" s="46"/>
      <c r="T32" s="60"/>
      <c r="U32" s="47"/>
      <c r="V32" s="48"/>
      <c r="AB32" s="12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2"/>
      <c r="AO32" s="13"/>
      <c r="AP32" s="13"/>
      <c r="AQ32" s="13"/>
      <c r="AR32" s="13"/>
      <c r="AS32" s="13"/>
      <c r="AT32" s="13"/>
      <c r="AU32" s="13"/>
      <c r="AV32" s="13"/>
      <c r="AW32" s="13"/>
      <c r="AX32" s="13"/>
    </row>
    <row r="33" spans="1:50" ht="12.75" customHeight="1" x14ac:dyDescent="0.25">
      <c r="A33" s="42"/>
      <c r="B33" s="42"/>
      <c r="C33" s="43"/>
      <c r="D33" s="58"/>
      <c r="E33" s="45"/>
      <c r="F33" s="46"/>
      <c r="G33" s="46"/>
      <c r="H33" s="46"/>
      <c r="I33" s="46"/>
      <c r="J33" s="47"/>
      <c r="K33" s="47"/>
      <c r="L33" s="55"/>
      <c r="M33" s="49">
        <f t="shared" si="2"/>
        <v>0</v>
      </c>
      <c r="N33" s="47">
        <f t="shared" si="3"/>
        <v>0</v>
      </c>
      <c r="O33" s="45"/>
      <c r="P33" s="46"/>
      <c r="Q33" s="46"/>
      <c r="R33" s="46"/>
      <c r="S33" s="46"/>
      <c r="T33" s="60"/>
      <c r="U33" s="47"/>
      <c r="V33" s="48"/>
      <c r="AB33" s="12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2"/>
      <c r="AO33" s="13"/>
      <c r="AP33" s="13"/>
      <c r="AQ33" s="13"/>
      <c r="AR33" s="13"/>
      <c r="AS33" s="13"/>
      <c r="AT33" s="13"/>
      <c r="AU33" s="13"/>
      <c r="AV33" s="13"/>
      <c r="AW33" s="13"/>
      <c r="AX33" s="13"/>
    </row>
    <row r="34" spans="1:50" ht="12.75" customHeight="1" x14ac:dyDescent="0.25">
      <c r="A34" s="42"/>
      <c r="B34" s="42"/>
      <c r="C34" s="43" t="s">
        <v>51</v>
      </c>
      <c r="D34" s="58" t="s">
        <v>52</v>
      </c>
      <c r="E34" s="45"/>
      <c r="F34" s="46"/>
      <c r="G34" s="46"/>
      <c r="H34" s="46"/>
      <c r="I34" s="46"/>
      <c r="J34" s="47"/>
      <c r="K34" s="47"/>
      <c r="L34" s="55"/>
      <c r="M34" s="49">
        <f t="shared" si="2"/>
        <v>688</v>
      </c>
      <c r="N34" s="47">
        <f t="shared" si="3"/>
        <v>172</v>
      </c>
      <c r="O34" s="45">
        <v>860</v>
      </c>
      <c r="P34" s="46"/>
      <c r="Q34" s="46"/>
      <c r="R34" s="46"/>
      <c r="S34" s="46"/>
      <c r="T34" s="60"/>
      <c r="U34" s="47" t="s">
        <v>23</v>
      </c>
      <c r="V34" s="48" t="s">
        <v>24</v>
      </c>
      <c r="AB34" s="12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2"/>
      <c r="AO34" s="13"/>
      <c r="AP34" s="13"/>
      <c r="AQ34" s="13"/>
      <c r="AR34" s="13"/>
      <c r="AS34" s="13"/>
      <c r="AT34" s="13"/>
      <c r="AU34" s="13"/>
      <c r="AV34" s="13"/>
      <c r="AW34" s="13"/>
      <c r="AX34" s="13"/>
    </row>
    <row r="35" spans="1:50" ht="12.75" customHeight="1" x14ac:dyDescent="0.25">
      <c r="A35" s="42"/>
      <c r="B35" s="42"/>
      <c r="C35" s="43"/>
      <c r="D35" s="58"/>
      <c r="E35" s="45"/>
      <c r="F35" s="46"/>
      <c r="G35" s="46"/>
      <c r="H35" s="46"/>
      <c r="I35" s="46"/>
      <c r="J35" s="47"/>
      <c r="K35" s="47"/>
      <c r="L35" s="55"/>
      <c r="M35" s="49">
        <f t="shared" si="2"/>
        <v>0</v>
      </c>
      <c r="N35" s="47">
        <f t="shared" si="3"/>
        <v>0</v>
      </c>
      <c r="O35" s="45"/>
      <c r="P35" s="46"/>
      <c r="Q35" s="46"/>
      <c r="R35" s="46"/>
      <c r="S35" s="46"/>
      <c r="T35" s="60"/>
      <c r="U35" s="47"/>
      <c r="V35" s="48"/>
      <c r="AB35" s="12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2"/>
      <c r="AO35" s="13"/>
      <c r="AP35" s="13"/>
      <c r="AQ35" s="13"/>
      <c r="AR35" s="13"/>
      <c r="AS35" s="13"/>
      <c r="AT35" s="13"/>
      <c r="AU35" s="13"/>
      <c r="AV35" s="13"/>
      <c r="AW35" s="13"/>
      <c r="AX35" s="13"/>
    </row>
    <row r="36" spans="1:50" ht="12.75" customHeight="1" x14ac:dyDescent="0.25">
      <c r="A36" s="42"/>
      <c r="B36" s="42"/>
      <c r="C36" s="43" t="s">
        <v>139</v>
      </c>
      <c r="D36" s="58" t="s">
        <v>53</v>
      </c>
      <c r="E36" s="45"/>
      <c r="F36" s="46"/>
      <c r="G36" s="46"/>
      <c r="H36" s="46"/>
      <c r="I36" s="46"/>
      <c r="J36" s="47"/>
      <c r="K36" s="47"/>
      <c r="L36" s="55"/>
      <c r="M36" s="49">
        <v>2775</v>
      </c>
      <c r="N36" s="47">
        <v>693.75</v>
      </c>
      <c r="O36" s="45">
        <v>3468.75</v>
      </c>
      <c r="P36" s="46"/>
      <c r="Q36" s="46"/>
      <c r="R36" s="46"/>
      <c r="S36" s="46"/>
      <c r="T36" s="60"/>
      <c r="U36" s="47" t="s">
        <v>23</v>
      </c>
      <c r="V36" s="48" t="s">
        <v>24</v>
      </c>
      <c r="AB36" s="12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2"/>
      <c r="AO36" s="13"/>
      <c r="AP36" s="13"/>
      <c r="AQ36" s="13"/>
      <c r="AR36" s="13"/>
      <c r="AS36" s="13"/>
      <c r="AT36" s="13"/>
      <c r="AU36" s="13"/>
      <c r="AV36" s="13"/>
      <c r="AW36" s="13"/>
      <c r="AX36" s="13"/>
    </row>
    <row r="37" spans="1:50" ht="12.75" customHeight="1" x14ac:dyDescent="0.25">
      <c r="A37" s="42"/>
      <c r="B37" s="42"/>
      <c r="C37" s="43"/>
      <c r="D37" s="58"/>
      <c r="E37" s="45"/>
      <c r="F37" s="46"/>
      <c r="G37" s="46"/>
      <c r="H37" s="46"/>
      <c r="I37" s="46"/>
      <c r="J37" s="47"/>
      <c r="K37" s="47"/>
      <c r="L37" s="55"/>
      <c r="M37" s="49">
        <f t="shared" si="2"/>
        <v>0</v>
      </c>
      <c r="N37" s="47">
        <f t="shared" si="3"/>
        <v>0</v>
      </c>
      <c r="O37" s="45"/>
      <c r="P37" s="46"/>
      <c r="Q37" s="46"/>
      <c r="R37" s="46"/>
      <c r="S37" s="46"/>
      <c r="T37" s="60"/>
      <c r="U37" s="47"/>
      <c r="V37" s="48"/>
      <c r="AB37" s="12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2"/>
      <c r="AO37" s="13"/>
      <c r="AP37" s="13"/>
      <c r="AQ37" s="13"/>
      <c r="AR37" s="13"/>
      <c r="AS37" s="13"/>
      <c r="AT37" s="13"/>
      <c r="AU37" s="13"/>
      <c r="AV37" s="13"/>
      <c r="AW37" s="13"/>
      <c r="AX37" s="13"/>
    </row>
    <row r="38" spans="1:50" ht="12.75" customHeight="1" x14ac:dyDescent="0.25">
      <c r="A38" s="42"/>
      <c r="B38" s="42"/>
      <c r="C38" s="43" t="s">
        <v>54</v>
      </c>
      <c r="D38" s="58" t="s">
        <v>55</v>
      </c>
      <c r="E38" s="45"/>
      <c r="F38" s="46"/>
      <c r="G38" s="46"/>
      <c r="H38" s="46"/>
      <c r="I38" s="46"/>
      <c r="J38" s="47"/>
      <c r="K38" s="47"/>
      <c r="L38" s="55"/>
      <c r="M38" s="49">
        <f t="shared" si="2"/>
        <v>1056</v>
      </c>
      <c r="N38" s="47">
        <f t="shared" si="3"/>
        <v>264</v>
      </c>
      <c r="O38" s="45">
        <v>1320</v>
      </c>
      <c r="P38" s="46"/>
      <c r="Q38" s="46"/>
      <c r="R38" s="46"/>
      <c r="S38" s="46"/>
      <c r="T38" s="60"/>
      <c r="U38" s="47" t="s">
        <v>23</v>
      </c>
      <c r="V38" s="48" t="s">
        <v>24</v>
      </c>
      <c r="AB38" s="12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12"/>
      <c r="AO38" s="13"/>
      <c r="AP38" s="13"/>
      <c r="AQ38" s="13"/>
      <c r="AR38" s="13"/>
      <c r="AS38" s="13"/>
      <c r="AT38" s="13"/>
      <c r="AU38" s="13"/>
      <c r="AV38" s="13"/>
      <c r="AW38" s="13"/>
      <c r="AX38" s="13"/>
    </row>
    <row r="39" spans="1:50" ht="12.75" customHeight="1" x14ac:dyDescent="0.25">
      <c r="A39" s="42"/>
      <c r="B39" s="42"/>
      <c r="C39" s="43"/>
      <c r="D39" s="58"/>
      <c r="E39" s="45"/>
      <c r="F39" s="46"/>
      <c r="G39" s="46"/>
      <c r="H39" s="46"/>
      <c r="I39" s="46"/>
      <c r="J39" s="47"/>
      <c r="K39" s="47"/>
      <c r="L39" s="55"/>
      <c r="M39" s="49">
        <f t="shared" si="2"/>
        <v>0</v>
      </c>
      <c r="N39" s="47">
        <f t="shared" si="3"/>
        <v>0</v>
      </c>
      <c r="O39" s="45"/>
      <c r="P39" s="46"/>
      <c r="Q39" s="46"/>
      <c r="R39" s="46"/>
      <c r="S39" s="46"/>
      <c r="T39" s="60"/>
      <c r="U39" s="47"/>
      <c r="V39" s="55"/>
      <c r="AB39" s="12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2"/>
      <c r="AO39" s="13"/>
      <c r="AP39" s="13"/>
      <c r="AQ39" s="13"/>
      <c r="AR39" s="13"/>
      <c r="AS39" s="13"/>
      <c r="AT39" s="13"/>
      <c r="AU39" s="13"/>
      <c r="AV39" s="13"/>
      <c r="AW39" s="13"/>
      <c r="AX39" s="13"/>
    </row>
    <row r="40" spans="1:50" ht="12.75" customHeight="1" x14ac:dyDescent="0.25">
      <c r="A40" s="22">
        <v>12</v>
      </c>
      <c r="B40" s="42">
        <v>32231</v>
      </c>
      <c r="C40" s="43" t="s">
        <v>56</v>
      </c>
      <c r="D40" s="42" t="s">
        <v>57</v>
      </c>
      <c r="E40" s="45">
        <v>65000</v>
      </c>
      <c r="F40" s="46">
        <v>66150</v>
      </c>
      <c r="G40" s="46">
        <v>67900</v>
      </c>
      <c r="H40" s="46">
        <v>38000</v>
      </c>
      <c r="I40" s="46">
        <v>40000</v>
      </c>
      <c r="J40" s="45">
        <v>55000</v>
      </c>
      <c r="K40" s="47">
        <v>10000</v>
      </c>
      <c r="L40" s="55" t="s">
        <v>29</v>
      </c>
      <c r="M40" s="49">
        <f t="shared" si="2"/>
        <v>6800</v>
      </c>
      <c r="N40" s="47">
        <f t="shared" si="3"/>
        <v>1700</v>
      </c>
      <c r="O40" s="60">
        <v>8500</v>
      </c>
      <c r="P40" s="46">
        <v>66150</v>
      </c>
      <c r="Q40" s="46">
        <v>67900</v>
      </c>
      <c r="R40" s="46">
        <v>38000</v>
      </c>
      <c r="S40" s="46">
        <v>40000</v>
      </c>
      <c r="T40" s="60"/>
      <c r="U40" s="47" t="s">
        <v>58</v>
      </c>
      <c r="V40" s="48" t="s">
        <v>59</v>
      </c>
      <c r="AB40" s="12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2"/>
      <c r="AO40" s="13"/>
      <c r="AP40" s="13"/>
      <c r="AQ40" s="13"/>
      <c r="AR40" s="13"/>
      <c r="AS40" s="13"/>
      <c r="AT40" s="13"/>
      <c r="AU40" s="13"/>
      <c r="AV40" s="13"/>
      <c r="AW40" s="13"/>
      <c r="AX40" s="13"/>
    </row>
    <row r="41" spans="1:50" ht="12.75" customHeight="1" x14ac:dyDescent="0.25">
      <c r="A41" s="22">
        <v>13</v>
      </c>
      <c r="B41" s="42">
        <v>32232</v>
      </c>
      <c r="C41" s="43" t="s">
        <v>60</v>
      </c>
      <c r="D41" s="42" t="s">
        <v>61</v>
      </c>
      <c r="E41" s="45">
        <v>135000</v>
      </c>
      <c r="F41" s="46">
        <v>137300</v>
      </c>
      <c r="G41" s="46">
        <v>141100</v>
      </c>
      <c r="H41" s="46">
        <v>79000</v>
      </c>
      <c r="I41" s="46">
        <v>81000</v>
      </c>
      <c r="J41" s="45">
        <v>125000</v>
      </c>
      <c r="K41" s="47">
        <v>10000</v>
      </c>
      <c r="L41" s="55" t="s">
        <v>29</v>
      </c>
      <c r="M41" s="49">
        <f t="shared" si="2"/>
        <v>6400</v>
      </c>
      <c r="N41" s="47">
        <f t="shared" si="3"/>
        <v>1600</v>
      </c>
      <c r="O41" s="45">
        <v>8000</v>
      </c>
      <c r="P41" s="46">
        <v>137300</v>
      </c>
      <c r="Q41" s="46">
        <v>141100</v>
      </c>
      <c r="R41" s="46">
        <v>79000</v>
      </c>
      <c r="S41" s="46">
        <v>81000</v>
      </c>
      <c r="T41" s="60"/>
      <c r="U41" s="47" t="s">
        <v>58</v>
      </c>
      <c r="V41" s="48" t="s">
        <v>59</v>
      </c>
      <c r="AB41" s="12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3"/>
      <c r="AX41" s="13"/>
    </row>
    <row r="42" spans="1:50" ht="12.75" customHeight="1" x14ac:dyDescent="0.25">
      <c r="A42" s="42">
        <v>14</v>
      </c>
      <c r="B42" s="42">
        <v>32241</v>
      </c>
      <c r="C42" s="43" t="s">
        <v>62</v>
      </c>
      <c r="D42" s="58" t="s">
        <v>63</v>
      </c>
      <c r="E42" s="45">
        <v>97000</v>
      </c>
      <c r="F42" s="46">
        <v>112900</v>
      </c>
      <c r="G42" s="46">
        <v>116000</v>
      </c>
      <c r="H42" s="46">
        <v>65000</v>
      </c>
      <c r="I42" s="46">
        <v>67000</v>
      </c>
      <c r="J42" s="45">
        <v>97000</v>
      </c>
      <c r="K42" s="47"/>
      <c r="L42" s="55" t="s">
        <v>29</v>
      </c>
      <c r="M42" s="49">
        <f t="shared" si="2"/>
        <v>4000</v>
      </c>
      <c r="N42" s="47">
        <f t="shared" si="3"/>
        <v>1000</v>
      </c>
      <c r="O42" s="45">
        <v>5000</v>
      </c>
      <c r="P42" s="46">
        <v>112900</v>
      </c>
      <c r="Q42" s="46">
        <v>116000</v>
      </c>
      <c r="R42" s="46">
        <v>65000</v>
      </c>
      <c r="S42" s="46">
        <v>67000</v>
      </c>
      <c r="T42" s="60"/>
      <c r="U42" s="47" t="s">
        <v>23</v>
      </c>
      <c r="V42" s="48" t="s">
        <v>24</v>
      </c>
      <c r="AB42" s="12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  <c r="AX42" s="13"/>
    </row>
    <row r="43" spans="1:50" ht="12.75" customHeight="1" x14ac:dyDescent="0.25">
      <c r="A43" s="42">
        <v>15</v>
      </c>
      <c r="B43" s="42">
        <v>32242</v>
      </c>
      <c r="C43" s="43" t="s">
        <v>64</v>
      </c>
      <c r="D43" s="42" t="s">
        <v>65</v>
      </c>
      <c r="E43" s="45">
        <v>20000</v>
      </c>
      <c r="F43" s="46">
        <v>20400</v>
      </c>
      <c r="G43" s="46">
        <v>20900</v>
      </c>
      <c r="H43" s="46">
        <v>12000</v>
      </c>
      <c r="I43" s="46">
        <v>12000</v>
      </c>
      <c r="J43" s="45">
        <v>20000</v>
      </c>
      <c r="K43" s="47"/>
      <c r="L43" s="55" t="s">
        <v>29</v>
      </c>
      <c r="M43" s="49">
        <f t="shared" si="2"/>
        <v>3200</v>
      </c>
      <c r="N43" s="47">
        <f t="shared" si="3"/>
        <v>800</v>
      </c>
      <c r="O43" s="45">
        <v>4000</v>
      </c>
      <c r="P43" s="46">
        <v>20400</v>
      </c>
      <c r="Q43" s="46">
        <v>20900</v>
      </c>
      <c r="R43" s="46">
        <v>12000</v>
      </c>
      <c r="S43" s="46">
        <v>12000</v>
      </c>
      <c r="T43" s="60"/>
      <c r="U43" s="47" t="s">
        <v>23</v>
      </c>
      <c r="V43" s="48" t="s">
        <v>24</v>
      </c>
      <c r="AB43" s="12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3"/>
      <c r="AT43" s="13"/>
      <c r="AU43" s="13"/>
      <c r="AV43" s="13"/>
      <c r="AW43" s="13"/>
      <c r="AX43" s="13"/>
    </row>
    <row r="44" spans="1:50" ht="12.75" customHeight="1" x14ac:dyDescent="0.25">
      <c r="A44" s="22">
        <v>16</v>
      </c>
      <c r="B44" s="42">
        <v>32243</v>
      </c>
      <c r="C44" s="43" t="s">
        <v>66</v>
      </c>
      <c r="D44" s="58" t="s">
        <v>67</v>
      </c>
      <c r="E44" s="45">
        <v>7000</v>
      </c>
      <c r="F44" s="46">
        <v>7200</v>
      </c>
      <c r="G44" s="46">
        <v>7400</v>
      </c>
      <c r="H44" s="46">
        <v>4000</v>
      </c>
      <c r="I44" s="46">
        <v>4000</v>
      </c>
      <c r="J44" s="45">
        <v>7000</v>
      </c>
      <c r="K44" s="47"/>
      <c r="L44" s="55" t="s">
        <v>29</v>
      </c>
      <c r="M44" s="49">
        <v>2625</v>
      </c>
      <c r="N44" s="47">
        <v>656.25</v>
      </c>
      <c r="O44" s="45">
        <v>3281.25</v>
      </c>
      <c r="P44" s="46">
        <v>7200</v>
      </c>
      <c r="Q44" s="46">
        <v>7400</v>
      </c>
      <c r="R44" s="46">
        <v>4000</v>
      </c>
      <c r="S44" s="46">
        <v>4000</v>
      </c>
      <c r="T44" s="60"/>
      <c r="U44" s="47"/>
      <c r="V44" s="48"/>
      <c r="AB44" s="12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3"/>
      <c r="AX44" s="13"/>
    </row>
    <row r="45" spans="1:50" ht="12.75" customHeight="1" x14ac:dyDescent="0.25">
      <c r="A45" s="22">
        <v>17</v>
      </c>
      <c r="B45" s="42">
        <v>32251</v>
      </c>
      <c r="C45" s="43" t="s">
        <v>68</v>
      </c>
      <c r="D45" s="58" t="s">
        <v>69</v>
      </c>
      <c r="E45" s="45">
        <v>10000</v>
      </c>
      <c r="F45" s="46">
        <v>10200</v>
      </c>
      <c r="G45" s="46">
        <v>10500</v>
      </c>
      <c r="H45" s="46">
        <v>6000</v>
      </c>
      <c r="I45" s="46">
        <v>6000</v>
      </c>
      <c r="J45" s="45">
        <v>10000</v>
      </c>
      <c r="K45" s="47"/>
      <c r="L45" s="55" t="s">
        <v>29</v>
      </c>
      <c r="M45" s="49">
        <v>2250</v>
      </c>
      <c r="N45" s="47">
        <v>562.5</v>
      </c>
      <c r="O45" s="45">
        <v>2812.5</v>
      </c>
      <c r="P45" s="46">
        <v>10200</v>
      </c>
      <c r="Q45" s="46">
        <v>10500</v>
      </c>
      <c r="R45" s="46">
        <v>6000</v>
      </c>
      <c r="S45" s="46">
        <v>6000</v>
      </c>
      <c r="T45" s="60"/>
      <c r="U45" s="47" t="s">
        <v>23</v>
      </c>
      <c r="V45" s="48" t="s">
        <v>24</v>
      </c>
      <c r="AB45" s="12"/>
      <c r="AC45" s="13"/>
      <c r="AD45" s="13"/>
      <c r="AE45" s="13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3"/>
      <c r="AR45" s="13"/>
      <c r="AS45" s="13"/>
      <c r="AT45" s="13"/>
      <c r="AU45" s="13"/>
      <c r="AV45" s="13"/>
      <c r="AW45" s="13"/>
      <c r="AX45" s="13"/>
    </row>
    <row r="46" spans="1:50" ht="12.75" customHeight="1" x14ac:dyDescent="0.25">
      <c r="A46" s="42">
        <v>7</v>
      </c>
      <c r="B46" s="42">
        <v>32271</v>
      </c>
      <c r="C46" s="43" t="s">
        <v>70</v>
      </c>
      <c r="D46" s="58" t="s">
        <v>71</v>
      </c>
      <c r="E46" s="45">
        <v>25000</v>
      </c>
      <c r="F46" s="46">
        <v>34200</v>
      </c>
      <c r="G46" s="46">
        <v>35100</v>
      </c>
      <c r="H46" s="46">
        <v>20000</v>
      </c>
      <c r="I46" s="46">
        <v>21000</v>
      </c>
      <c r="J46" s="47">
        <v>25000</v>
      </c>
      <c r="K46" s="47"/>
      <c r="L46" s="55" t="s">
        <v>29</v>
      </c>
      <c r="M46" s="49">
        <v>340</v>
      </c>
      <c r="N46" s="47">
        <f t="shared" si="3"/>
        <v>85</v>
      </c>
      <c r="O46" s="45">
        <v>425</v>
      </c>
      <c r="P46" s="46">
        <v>34200</v>
      </c>
      <c r="Q46" s="46">
        <v>35100</v>
      </c>
      <c r="R46" s="46">
        <v>20000</v>
      </c>
      <c r="S46" s="46">
        <v>21000</v>
      </c>
      <c r="T46" s="45"/>
      <c r="U46" s="47" t="s">
        <v>23</v>
      </c>
      <c r="V46" s="48" t="s">
        <v>24</v>
      </c>
      <c r="AB46" s="12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3"/>
      <c r="AT46" s="13"/>
      <c r="AU46" s="13"/>
      <c r="AV46" s="13"/>
      <c r="AW46" s="13"/>
      <c r="AX46" s="13"/>
    </row>
    <row r="47" spans="1:50" ht="20.25" customHeight="1" x14ac:dyDescent="0.25">
      <c r="A47" s="42"/>
      <c r="B47" s="42"/>
      <c r="C47" s="43"/>
      <c r="D47" s="58"/>
      <c r="E47" s="45"/>
      <c r="F47" s="46"/>
      <c r="G47" s="46"/>
      <c r="H47" s="46"/>
      <c r="I47" s="46"/>
      <c r="J47" s="47"/>
      <c r="K47" s="47"/>
      <c r="L47" s="55"/>
      <c r="M47" s="49">
        <f t="shared" si="2"/>
        <v>39694</v>
      </c>
      <c r="N47" s="91">
        <f>SUM(N22:N46)</f>
        <v>9923.5</v>
      </c>
      <c r="O47" s="92">
        <f>SUM(O21:O46)</f>
        <v>49617.5</v>
      </c>
      <c r="P47" s="46"/>
      <c r="Q47" s="46"/>
      <c r="R47" s="46"/>
      <c r="S47" s="46"/>
      <c r="T47" s="45"/>
      <c r="U47" s="47"/>
      <c r="V47" s="48"/>
      <c r="AB47" s="12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13"/>
      <c r="AW47" s="13"/>
      <c r="AX47" s="13"/>
    </row>
    <row r="48" spans="1:50" ht="12.75" customHeight="1" x14ac:dyDescent="0.25">
      <c r="A48" s="42">
        <v>18</v>
      </c>
      <c r="B48" s="61"/>
      <c r="C48" s="62" t="s">
        <v>72</v>
      </c>
      <c r="D48" s="63"/>
      <c r="E48" s="64"/>
      <c r="F48" s="65"/>
      <c r="G48" s="65"/>
      <c r="H48" s="65"/>
      <c r="I48" s="65"/>
      <c r="J48" s="65"/>
      <c r="K48" s="66"/>
      <c r="L48" s="66"/>
      <c r="M48" s="39">
        <f t="shared" si="2"/>
        <v>43884.5</v>
      </c>
      <c r="N48" s="39">
        <f t="shared" ref="N48:S48" si="4">SUM(N49:N77)</f>
        <v>10971.25</v>
      </c>
      <c r="O48" s="64">
        <f t="shared" si="4"/>
        <v>54855.75</v>
      </c>
      <c r="P48" s="64">
        <f t="shared" si="4"/>
        <v>353534</v>
      </c>
      <c r="Q48" s="64">
        <f t="shared" si="4"/>
        <v>363088.91800000001</v>
      </c>
      <c r="R48" s="64">
        <f t="shared" si="4"/>
        <v>206173.46153846153</v>
      </c>
      <c r="S48" s="64">
        <f t="shared" si="4"/>
        <v>213205.14500000002</v>
      </c>
      <c r="T48" s="64"/>
      <c r="U48" s="64"/>
      <c r="V48" s="66"/>
      <c r="AB48" s="12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  <c r="AX48" s="13"/>
    </row>
    <row r="49" spans="1:50" ht="12.75" customHeight="1" x14ac:dyDescent="0.25">
      <c r="A49" s="42">
        <v>19</v>
      </c>
      <c r="B49" s="42">
        <v>32311</v>
      </c>
      <c r="C49" s="43" t="s">
        <v>73</v>
      </c>
      <c r="D49" s="58" t="s">
        <v>74</v>
      </c>
      <c r="E49" s="45">
        <v>28000</v>
      </c>
      <c r="F49" s="46">
        <v>28500</v>
      </c>
      <c r="G49" s="46">
        <v>29300</v>
      </c>
      <c r="H49" s="46">
        <v>17000</v>
      </c>
      <c r="I49" s="46">
        <v>17000</v>
      </c>
      <c r="J49" s="45">
        <v>28000</v>
      </c>
      <c r="K49" s="48"/>
      <c r="L49" s="55" t="s">
        <v>29</v>
      </c>
      <c r="M49" s="49">
        <f t="shared" si="2"/>
        <v>1168</v>
      </c>
      <c r="N49" s="47">
        <f t="shared" ref="N49:N82" si="5">O49*20/100</f>
        <v>292</v>
      </c>
      <c r="O49" s="45">
        <v>1460</v>
      </c>
      <c r="P49" s="46">
        <v>28500</v>
      </c>
      <c r="Q49" s="46">
        <v>29300</v>
      </c>
      <c r="R49" s="46">
        <v>17000</v>
      </c>
      <c r="S49" s="46">
        <v>17000</v>
      </c>
      <c r="T49" s="45"/>
      <c r="U49" s="47" t="s">
        <v>58</v>
      </c>
      <c r="V49" s="48" t="s">
        <v>59</v>
      </c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3"/>
      <c r="AX49" s="13"/>
    </row>
    <row r="50" spans="1:50" ht="12.75" customHeight="1" x14ac:dyDescent="0.25">
      <c r="A50" s="22">
        <v>20</v>
      </c>
      <c r="B50" s="42">
        <v>32312</v>
      </c>
      <c r="C50" s="43" t="s">
        <v>75</v>
      </c>
      <c r="D50" s="58" t="s">
        <v>76</v>
      </c>
      <c r="E50" s="45"/>
      <c r="F50" s="46"/>
      <c r="G50" s="46"/>
      <c r="H50" s="46"/>
      <c r="I50" s="46"/>
      <c r="J50" s="45"/>
      <c r="K50" s="48"/>
      <c r="L50" s="55"/>
      <c r="M50" s="49">
        <f t="shared" si="2"/>
        <v>104</v>
      </c>
      <c r="N50" s="47">
        <f t="shared" si="5"/>
        <v>26</v>
      </c>
      <c r="O50" s="45">
        <v>130</v>
      </c>
      <c r="P50" s="46"/>
      <c r="Q50" s="46"/>
      <c r="R50" s="46"/>
      <c r="S50" s="46"/>
      <c r="T50" s="45"/>
      <c r="U50" s="47" t="s">
        <v>58</v>
      </c>
      <c r="V50" s="48" t="s">
        <v>24</v>
      </c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3"/>
      <c r="AT50" s="13"/>
      <c r="AU50" s="13"/>
      <c r="AV50" s="13"/>
      <c r="AW50" s="13"/>
      <c r="AX50" s="13"/>
    </row>
    <row r="51" spans="1:50" ht="12.75" customHeight="1" x14ac:dyDescent="0.25">
      <c r="A51" s="22">
        <v>21</v>
      </c>
      <c r="B51" s="42">
        <v>32313</v>
      </c>
      <c r="C51" s="43" t="s">
        <v>77</v>
      </c>
      <c r="D51" s="58" t="s">
        <v>78</v>
      </c>
      <c r="E51" s="45">
        <v>5000</v>
      </c>
      <c r="F51" s="46">
        <v>5100</v>
      </c>
      <c r="G51" s="46">
        <v>5300</v>
      </c>
      <c r="H51" s="46">
        <v>3000</v>
      </c>
      <c r="I51" s="46">
        <v>3000</v>
      </c>
      <c r="J51" s="45">
        <v>5000</v>
      </c>
      <c r="K51" s="48"/>
      <c r="L51" s="55" t="s">
        <v>29</v>
      </c>
      <c r="M51" s="49">
        <f t="shared" si="2"/>
        <v>264</v>
      </c>
      <c r="N51" s="47">
        <f t="shared" si="5"/>
        <v>66</v>
      </c>
      <c r="O51" s="45">
        <v>330</v>
      </c>
      <c r="P51" s="46">
        <v>5100</v>
      </c>
      <c r="Q51" s="46">
        <v>5300</v>
      </c>
      <c r="R51" s="46">
        <v>3000</v>
      </c>
      <c r="S51" s="46">
        <v>3000</v>
      </c>
      <c r="T51" s="45"/>
      <c r="U51" s="47" t="s">
        <v>23</v>
      </c>
      <c r="V51" s="48" t="s">
        <v>24</v>
      </c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  <c r="AX51" s="13"/>
    </row>
    <row r="52" spans="1:50" ht="12.75" customHeight="1" x14ac:dyDescent="0.25">
      <c r="A52" s="22"/>
      <c r="B52" s="42">
        <v>32319</v>
      </c>
      <c r="C52" s="43" t="s">
        <v>79</v>
      </c>
      <c r="D52" s="58" t="s">
        <v>80</v>
      </c>
      <c r="E52" s="45"/>
      <c r="F52" s="46"/>
      <c r="G52" s="46"/>
      <c r="H52" s="46"/>
      <c r="I52" s="46"/>
      <c r="J52" s="45"/>
      <c r="K52" s="48"/>
      <c r="L52" s="55"/>
      <c r="M52" s="49">
        <f t="shared" si="2"/>
        <v>0</v>
      </c>
      <c r="N52" s="47">
        <f t="shared" si="5"/>
        <v>0</v>
      </c>
      <c r="O52" s="45"/>
      <c r="P52" s="46"/>
      <c r="Q52" s="46"/>
      <c r="R52" s="46"/>
      <c r="S52" s="46"/>
      <c r="T52" s="45"/>
      <c r="U52" s="47" t="s">
        <v>23</v>
      </c>
      <c r="V52" s="48" t="s">
        <v>24</v>
      </c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3"/>
      <c r="AT52" s="13"/>
      <c r="AU52" s="13"/>
      <c r="AV52" s="13"/>
      <c r="AW52" s="13"/>
      <c r="AX52" s="13"/>
    </row>
    <row r="53" spans="1:50" ht="12.75" customHeight="1" x14ac:dyDescent="0.25">
      <c r="A53" s="42">
        <v>22</v>
      </c>
      <c r="B53" s="42">
        <v>32321</v>
      </c>
      <c r="C53" s="43" t="s">
        <v>81</v>
      </c>
      <c r="D53" s="58" t="s">
        <v>82</v>
      </c>
      <c r="E53" s="45">
        <v>75000</v>
      </c>
      <c r="F53" s="46">
        <v>76300</v>
      </c>
      <c r="G53" s="46">
        <v>78400</v>
      </c>
      <c r="H53" s="46">
        <v>44000</v>
      </c>
      <c r="I53" s="46">
        <v>45000</v>
      </c>
      <c r="J53" s="45">
        <v>75000</v>
      </c>
      <c r="K53" s="48"/>
      <c r="L53" s="55" t="s">
        <v>29</v>
      </c>
      <c r="M53" s="49">
        <f t="shared" si="2"/>
        <v>19120</v>
      </c>
      <c r="N53" s="47">
        <f t="shared" si="5"/>
        <v>4780</v>
      </c>
      <c r="O53" s="60">
        <v>23900</v>
      </c>
      <c r="P53" s="67">
        <v>76300</v>
      </c>
      <c r="Q53" s="67">
        <v>78400</v>
      </c>
      <c r="R53" s="67">
        <v>44000</v>
      </c>
      <c r="S53" s="67">
        <v>45000</v>
      </c>
      <c r="T53" s="60"/>
      <c r="U53" s="47" t="s">
        <v>23</v>
      </c>
      <c r="V53" s="48" t="s">
        <v>24</v>
      </c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3"/>
      <c r="AR53" s="13"/>
      <c r="AS53" s="13"/>
      <c r="AT53" s="13"/>
      <c r="AU53" s="13"/>
      <c r="AV53" s="13"/>
      <c r="AW53" s="13"/>
      <c r="AX53" s="13"/>
    </row>
    <row r="54" spans="1:50" ht="12.75" customHeight="1" x14ac:dyDescent="0.25">
      <c r="A54" s="42">
        <v>23</v>
      </c>
      <c r="B54" s="42">
        <v>32322</v>
      </c>
      <c r="C54" s="43" t="s">
        <v>83</v>
      </c>
      <c r="D54" s="58" t="s">
        <v>84</v>
      </c>
      <c r="E54" s="45">
        <v>57000</v>
      </c>
      <c r="F54" s="46">
        <v>58000</v>
      </c>
      <c r="G54" s="46">
        <v>59600</v>
      </c>
      <c r="H54" s="46">
        <v>33000</v>
      </c>
      <c r="I54" s="46">
        <v>35000</v>
      </c>
      <c r="J54" s="45">
        <v>57000</v>
      </c>
      <c r="K54" s="48"/>
      <c r="L54" s="55" t="s">
        <v>29</v>
      </c>
      <c r="M54" s="49">
        <f t="shared" si="2"/>
        <v>1840</v>
      </c>
      <c r="N54" s="47">
        <f t="shared" si="5"/>
        <v>460</v>
      </c>
      <c r="O54" s="45">
        <v>2300</v>
      </c>
      <c r="P54" s="46">
        <v>58000</v>
      </c>
      <c r="Q54" s="46">
        <v>59600</v>
      </c>
      <c r="R54" s="46">
        <v>33000</v>
      </c>
      <c r="S54" s="46">
        <v>35000</v>
      </c>
      <c r="T54" s="45"/>
      <c r="U54" s="47" t="s">
        <v>23</v>
      </c>
      <c r="V54" s="48" t="s">
        <v>24</v>
      </c>
      <c r="AB54" s="13"/>
      <c r="AC54" s="13"/>
      <c r="AD54" s="13"/>
      <c r="AE54" s="13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3"/>
      <c r="AQ54" s="13"/>
      <c r="AR54" s="13"/>
      <c r="AS54" s="13"/>
      <c r="AT54" s="13"/>
      <c r="AU54" s="13"/>
      <c r="AV54" s="13"/>
      <c r="AW54" s="13"/>
      <c r="AX54" s="13"/>
    </row>
    <row r="55" spans="1:50" ht="12.75" customHeight="1" x14ac:dyDescent="0.25">
      <c r="A55" s="22">
        <v>24</v>
      </c>
      <c r="B55" s="42">
        <v>32331</v>
      </c>
      <c r="C55" s="43" t="s">
        <v>85</v>
      </c>
      <c r="D55" s="58" t="s">
        <v>86</v>
      </c>
      <c r="E55" s="45">
        <v>0</v>
      </c>
      <c r="F55" s="46">
        <f>SUM(E55*1.7/100)+E55</f>
        <v>0</v>
      </c>
      <c r="G55" s="46">
        <f>SUM(F55*2.7/100)+F55</f>
        <v>0</v>
      </c>
      <c r="H55" s="46">
        <f>SUM(F55/26*15)</f>
        <v>0</v>
      </c>
      <c r="I55" s="46">
        <f>SUM(G55/26*15)</f>
        <v>0</v>
      </c>
      <c r="J55" s="45">
        <v>0</v>
      </c>
      <c r="K55" s="48"/>
      <c r="L55" s="55" t="s">
        <v>29</v>
      </c>
      <c r="M55" s="49">
        <f t="shared" si="2"/>
        <v>1600</v>
      </c>
      <c r="N55" s="47">
        <f t="shared" si="5"/>
        <v>400</v>
      </c>
      <c r="O55" s="45">
        <v>2000</v>
      </c>
      <c r="P55" s="46">
        <f>SUM(O55*1.7/100)+O55</f>
        <v>2034</v>
      </c>
      <c r="Q55" s="46">
        <f>SUM(P55*2.7/100)+P55</f>
        <v>2088.9180000000001</v>
      </c>
      <c r="R55" s="46">
        <f>SUM(P55/26*15)</f>
        <v>1173.4615384615383</v>
      </c>
      <c r="S55" s="46">
        <f>SUM(Q55/26*15)</f>
        <v>1205.145</v>
      </c>
      <c r="T55" s="45"/>
      <c r="U55" s="47"/>
      <c r="V55" s="48" t="s">
        <v>24</v>
      </c>
      <c r="AB55" s="13"/>
      <c r="AC55" s="13"/>
      <c r="AD55" s="13"/>
      <c r="AE55" s="13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3"/>
      <c r="AQ55" s="13"/>
      <c r="AR55" s="13"/>
      <c r="AS55" s="13"/>
      <c r="AT55" s="13"/>
      <c r="AU55" s="13"/>
      <c r="AV55" s="13"/>
      <c r="AW55" s="13"/>
      <c r="AX55" s="13"/>
    </row>
    <row r="56" spans="1:50" ht="12.75" customHeight="1" x14ac:dyDescent="0.25">
      <c r="A56" s="22"/>
      <c r="B56" s="42">
        <v>32332</v>
      </c>
      <c r="C56" s="43" t="s">
        <v>87</v>
      </c>
      <c r="D56" s="59" t="s">
        <v>67</v>
      </c>
      <c r="E56" s="45"/>
      <c r="F56" s="46"/>
      <c r="G56" s="46"/>
      <c r="H56" s="46"/>
      <c r="I56" s="46"/>
      <c r="J56" s="45"/>
      <c r="K56" s="48"/>
      <c r="L56" s="55"/>
      <c r="M56" s="49">
        <f t="shared" si="2"/>
        <v>0</v>
      </c>
      <c r="N56" s="47"/>
      <c r="O56" s="45"/>
      <c r="P56" s="46">
        <f>SUM(O56*1.7/100)+O56</f>
        <v>0</v>
      </c>
      <c r="Q56" s="46">
        <f>SUM(P56*2.7/100)+P56</f>
        <v>0</v>
      </c>
      <c r="R56" s="46">
        <f>SUM(P56/26*15)</f>
        <v>0</v>
      </c>
      <c r="S56" s="46">
        <f>SUM(Q56/26*15)</f>
        <v>0</v>
      </c>
      <c r="T56" s="45"/>
      <c r="U56" s="47"/>
      <c r="V56" s="48" t="s">
        <v>24</v>
      </c>
      <c r="AB56" s="13"/>
      <c r="AC56" s="13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3"/>
      <c r="AQ56" s="13"/>
      <c r="AR56" s="13"/>
      <c r="AS56" s="13"/>
      <c r="AT56" s="13"/>
      <c r="AU56" s="13"/>
      <c r="AV56" s="13"/>
      <c r="AW56" s="13"/>
      <c r="AX56" s="13"/>
    </row>
    <row r="57" spans="1:50" ht="12.75" customHeight="1" x14ac:dyDescent="0.25">
      <c r="A57" s="22">
        <v>25</v>
      </c>
      <c r="B57" s="42">
        <v>32339</v>
      </c>
      <c r="C57" s="43" t="s">
        <v>88</v>
      </c>
      <c r="D57" s="58" t="s">
        <v>89</v>
      </c>
      <c r="E57" s="45">
        <v>7000</v>
      </c>
      <c r="F57" s="46">
        <v>7200</v>
      </c>
      <c r="G57" s="46">
        <v>7400</v>
      </c>
      <c r="H57" s="46">
        <v>4000</v>
      </c>
      <c r="I57" s="46">
        <v>5000</v>
      </c>
      <c r="J57" s="45">
        <v>7000</v>
      </c>
      <c r="K57" s="48"/>
      <c r="L57" s="55" t="s">
        <v>29</v>
      </c>
      <c r="M57" s="49">
        <f t="shared" si="2"/>
        <v>0</v>
      </c>
      <c r="N57" s="47"/>
      <c r="O57" s="45"/>
      <c r="P57" s="46">
        <v>7200</v>
      </c>
      <c r="Q57" s="46">
        <v>7400</v>
      </c>
      <c r="R57" s="46">
        <v>4000</v>
      </c>
      <c r="S57" s="46">
        <v>5000</v>
      </c>
      <c r="T57" s="45"/>
      <c r="U57" s="47" t="s">
        <v>58</v>
      </c>
      <c r="V57" s="48" t="s">
        <v>24</v>
      </c>
      <c r="AB57" s="13"/>
      <c r="AC57" s="13"/>
      <c r="AD57" s="13"/>
      <c r="AE57" s="13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3"/>
      <c r="AQ57" s="13"/>
      <c r="AR57" s="13"/>
      <c r="AS57" s="13"/>
      <c r="AT57" s="13"/>
      <c r="AU57" s="13"/>
      <c r="AV57" s="13"/>
      <c r="AW57" s="13"/>
      <c r="AX57" s="13"/>
    </row>
    <row r="58" spans="1:50" ht="12.75" customHeight="1" x14ac:dyDescent="0.25">
      <c r="A58" s="42">
        <v>26</v>
      </c>
      <c r="B58" s="42">
        <v>32341</v>
      </c>
      <c r="C58" s="43" t="s">
        <v>90</v>
      </c>
      <c r="D58" s="58" t="s">
        <v>91</v>
      </c>
      <c r="E58" s="45">
        <v>75000</v>
      </c>
      <c r="F58" s="46">
        <v>76300</v>
      </c>
      <c r="G58" s="46">
        <v>78400</v>
      </c>
      <c r="H58" s="46">
        <v>44000</v>
      </c>
      <c r="I58" s="46">
        <v>45000</v>
      </c>
      <c r="J58" s="45">
        <v>75000</v>
      </c>
      <c r="K58" s="48"/>
      <c r="L58" s="55" t="s">
        <v>29</v>
      </c>
      <c r="M58" s="49">
        <v>3375</v>
      </c>
      <c r="N58" s="47">
        <v>843.75</v>
      </c>
      <c r="O58" s="45">
        <v>4218.75</v>
      </c>
      <c r="P58" s="46">
        <v>76300</v>
      </c>
      <c r="Q58" s="46">
        <v>78400</v>
      </c>
      <c r="R58" s="46">
        <v>44000</v>
      </c>
      <c r="S58" s="46">
        <v>45000</v>
      </c>
      <c r="T58" s="45"/>
      <c r="U58" s="47" t="s">
        <v>58</v>
      </c>
      <c r="V58" s="48" t="s">
        <v>24</v>
      </c>
      <c r="AB58" s="13"/>
      <c r="AC58" s="13"/>
      <c r="AD58" s="13"/>
      <c r="AE58" s="13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3"/>
      <c r="AQ58" s="13"/>
      <c r="AR58" s="13"/>
      <c r="AS58" s="13"/>
      <c r="AT58" s="13"/>
      <c r="AU58" s="13"/>
      <c r="AV58" s="13"/>
      <c r="AW58" s="13"/>
      <c r="AX58" s="13"/>
    </row>
    <row r="59" spans="1:50" ht="12.75" customHeight="1" x14ac:dyDescent="0.25">
      <c r="A59" s="42">
        <v>27</v>
      </c>
      <c r="B59" s="42">
        <v>32342</v>
      </c>
      <c r="C59" s="43" t="s">
        <v>92</v>
      </c>
      <c r="D59" s="58" t="s">
        <v>93</v>
      </c>
      <c r="E59" s="45"/>
      <c r="F59" s="46"/>
      <c r="G59" s="46"/>
      <c r="H59" s="46"/>
      <c r="I59" s="46"/>
      <c r="J59" s="45"/>
      <c r="K59" s="48"/>
      <c r="L59" s="55"/>
      <c r="M59" s="49">
        <f t="shared" si="2"/>
        <v>1520</v>
      </c>
      <c r="N59" s="47">
        <f t="shared" si="5"/>
        <v>380</v>
      </c>
      <c r="O59" s="45">
        <v>1900</v>
      </c>
      <c r="P59" s="46"/>
      <c r="Q59" s="46"/>
      <c r="R59" s="46"/>
      <c r="S59" s="46"/>
      <c r="T59" s="45"/>
      <c r="U59" s="47" t="s">
        <v>23</v>
      </c>
      <c r="V59" s="48" t="s">
        <v>24</v>
      </c>
      <c r="AB59" s="13"/>
      <c r="AC59" s="13"/>
      <c r="AD59" s="13"/>
      <c r="AE59" s="13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3"/>
      <c r="AT59" s="13"/>
      <c r="AU59" s="13"/>
      <c r="AV59" s="13"/>
      <c r="AW59" s="13"/>
      <c r="AX59" s="13"/>
    </row>
    <row r="60" spans="1:50" ht="12.75" customHeight="1" x14ac:dyDescent="0.25">
      <c r="A60" s="22">
        <v>28</v>
      </c>
      <c r="B60" s="42">
        <v>32343</v>
      </c>
      <c r="C60" s="43" t="s">
        <v>94</v>
      </c>
      <c r="D60" s="58" t="s">
        <v>95</v>
      </c>
      <c r="E60" s="45">
        <v>5000</v>
      </c>
      <c r="F60" s="46">
        <v>5100</v>
      </c>
      <c r="G60" s="46">
        <v>5300</v>
      </c>
      <c r="H60" s="46">
        <v>3000</v>
      </c>
      <c r="I60" s="46">
        <v>3000</v>
      </c>
      <c r="J60" s="45">
        <v>5000</v>
      </c>
      <c r="K60" s="48"/>
      <c r="L60" s="55" t="s">
        <v>29</v>
      </c>
      <c r="M60" s="49">
        <v>130</v>
      </c>
      <c r="N60" s="47">
        <v>32.5</v>
      </c>
      <c r="O60" s="45">
        <v>162</v>
      </c>
      <c r="P60" s="46">
        <v>5100</v>
      </c>
      <c r="Q60" s="46">
        <v>5300</v>
      </c>
      <c r="R60" s="46">
        <v>3000</v>
      </c>
      <c r="S60" s="46">
        <v>3000</v>
      </c>
      <c r="T60" s="45"/>
      <c r="U60" s="47" t="s">
        <v>23</v>
      </c>
      <c r="V60" s="48" t="s">
        <v>24</v>
      </c>
      <c r="AB60" s="13"/>
      <c r="AC60" s="13"/>
      <c r="AD60" s="13"/>
      <c r="AE60" s="13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3"/>
      <c r="AQ60" s="13"/>
      <c r="AR60" s="13"/>
      <c r="AS60" s="13"/>
      <c r="AT60" s="13"/>
      <c r="AU60" s="13"/>
      <c r="AV60" s="13"/>
      <c r="AW60" s="13"/>
      <c r="AX60" s="13"/>
    </row>
    <row r="61" spans="1:50" ht="12.75" customHeight="1" x14ac:dyDescent="0.25">
      <c r="A61" s="22"/>
      <c r="B61" s="42">
        <v>32345</v>
      </c>
      <c r="C61" s="43" t="s">
        <v>96</v>
      </c>
      <c r="D61" s="58" t="s">
        <v>97</v>
      </c>
      <c r="E61" s="45"/>
      <c r="F61" s="46"/>
      <c r="G61" s="46"/>
      <c r="H61" s="46"/>
      <c r="I61" s="46"/>
      <c r="J61" s="45"/>
      <c r="K61" s="48"/>
      <c r="L61" s="55"/>
      <c r="M61" s="49">
        <f t="shared" si="2"/>
        <v>216</v>
      </c>
      <c r="N61" s="47">
        <f t="shared" si="5"/>
        <v>54</v>
      </c>
      <c r="O61" s="45">
        <v>270</v>
      </c>
      <c r="P61" s="46"/>
      <c r="Q61" s="46"/>
      <c r="R61" s="46"/>
      <c r="S61" s="46"/>
      <c r="T61" s="49"/>
      <c r="U61" s="47" t="s">
        <v>23</v>
      </c>
      <c r="V61" s="48" t="s">
        <v>24</v>
      </c>
      <c r="AB61" s="13"/>
      <c r="AC61" s="13"/>
      <c r="AD61" s="13"/>
      <c r="AE61" s="13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3"/>
      <c r="AR61" s="13"/>
      <c r="AS61" s="13"/>
      <c r="AT61" s="13"/>
      <c r="AU61" s="13"/>
      <c r="AV61" s="13"/>
      <c r="AW61" s="13"/>
      <c r="AX61" s="13"/>
    </row>
    <row r="62" spans="1:50" s="68" customFormat="1" ht="21" customHeight="1" x14ac:dyDescent="0.25">
      <c r="A62" s="22">
        <v>29</v>
      </c>
      <c r="B62" s="42">
        <v>32349</v>
      </c>
      <c r="C62" s="43" t="s">
        <v>98</v>
      </c>
      <c r="D62" s="58" t="s">
        <v>99</v>
      </c>
      <c r="E62" s="45">
        <v>3000</v>
      </c>
      <c r="F62" s="46">
        <v>3100</v>
      </c>
      <c r="G62" s="46">
        <v>3200</v>
      </c>
      <c r="H62" s="46">
        <v>2000</v>
      </c>
      <c r="I62" s="46">
        <v>2000</v>
      </c>
      <c r="J62" s="45">
        <v>3000</v>
      </c>
      <c r="K62" s="48"/>
      <c r="L62" s="55" t="s">
        <v>29</v>
      </c>
      <c r="M62" s="49">
        <f t="shared" si="2"/>
        <v>480</v>
      </c>
      <c r="N62" s="47">
        <f t="shared" si="5"/>
        <v>120</v>
      </c>
      <c r="O62" s="45">
        <v>600</v>
      </c>
      <c r="P62" s="46">
        <v>3100</v>
      </c>
      <c r="Q62" s="46">
        <v>3200</v>
      </c>
      <c r="R62" s="46">
        <v>2000</v>
      </c>
      <c r="S62" s="46">
        <v>2000</v>
      </c>
      <c r="T62" s="45"/>
      <c r="U62" s="47"/>
      <c r="V62" s="48" t="s">
        <v>24</v>
      </c>
      <c r="AB62" s="69"/>
      <c r="AC62" s="69"/>
      <c r="AD62" s="69"/>
      <c r="AE62" s="69"/>
      <c r="AF62" s="69"/>
      <c r="AG62" s="69"/>
      <c r="AH62" s="69"/>
      <c r="AI62" s="69"/>
      <c r="AJ62" s="69"/>
      <c r="AK62" s="69"/>
      <c r="AL62" s="69"/>
      <c r="AM62" s="69"/>
      <c r="AN62" s="69"/>
      <c r="AO62" s="69"/>
      <c r="AP62" s="69"/>
      <c r="AQ62" s="69"/>
      <c r="AR62" s="69"/>
      <c r="AS62" s="69"/>
      <c r="AT62" s="69"/>
      <c r="AU62" s="69"/>
      <c r="AV62" s="69"/>
      <c r="AW62" s="69"/>
      <c r="AX62" s="69"/>
    </row>
    <row r="63" spans="1:50" ht="12.75" customHeight="1" x14ac:dyDescent="0.25">
      <c r="A63" s="42">
        <v>30</v>
      </c>
      <c r="B63" s="42">
        <v>32361</v>
      </c>
      <c r="C63" s="43" t="s">
        <v>100</v>
      </c>
      <c r="D63" s="58" t="s">
        <v>101</v>
      </c>
      <c r="E63" s="45">
        <v>2000</v>
      </c>
      <c r="F63" s="46">
        <v>2050</v>
      </c>
      <c r="G63" s="46">
        <v>2100</v>
      </c>
      <c r="H63" s="46">
        <v>2000</v>
      </c>
      <c r="I63" s="46">
        <v>2000</v>
      </c>
      <c r="J63" s="45">
        <v>2000</v>
      </c>
      <c r="K63" s="48"/>
      <c r="L63" s="55" t="s">
        <v>29</v>
      </c>
      <c r="M63" s="49">
        <v>2625</v>
      </c>
      <c r="N63" s="47">
        <v>656.25</v>
      </c>
      <c r="O63" s="45">
        <v>3281.25</v>
      </c>
      <c r="P63" s="46">
        <v>2050</v>
      </c>
      <c r="Q63" s="46">
        <v>2100</v>
      </c>
      <c r="R63" s="46">
        <v>2000</v>
      </c>
      <c r="S63" s="46">
        <v>2000</v>
      </c>
      <c r="T63" s="45"/>
      <c r="U63" s="47" t="s">
        <v>23</v>
      </c>
      <c r="V63" s="48" t="s">
        <v>24</v>
      </c>
      <c r="AB63" s="13"/>
      <c r="AC63" s="13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3"/>
      <c r="AR63" s="13"/>
      <c r="AS63" s="13"/>
      <c r="AT63" s="13"/>
      <c r="AU63" s="13"/>
      <c r="AV63" s="13"/>
      <c r="AW63" s="13"/>
      <c r="AX63" s="13"/>
    </row>
    <row r="64" spans="1:50" ht="12.75" customHeight="1" x14ac:dyDescent="0.25">
      <c r="A64" s="42">
        <v>31</v>
      </c>
      <c r="B64" s="42">
        <v>32363</v>
      </c>
      <c r="C64" s="43" t="s">
        <v>102</v>
      </c>
      <c r="D64" s="58" t="s">
        <v>103</v>
      </c>
      <c r="E64" s="45"/>
      <c r="F64" s="46"/>
      <c r="G64" s="46"/>
      <c r="H64" s="46"/>
      <c r="I64" s="46"/>
      <c r="J64" s="45"/>
      <c r="K64" s="48"/>
      <c r="L64" s="55"/>
      <c r="M64" s="49">
        <f t="shared" si="2"/>
        <v>528</v>
      </c>
      <c r="N64" s="47">
        <f t="shared" si="5"/>
        <v>132</v>
      </c>
      <c r="O64" s="45">
        <v>660</v>
      </c>
      <c r="P64" s="46"/>
      <c r="Q64" s="46"/>
      <c r="R64" s="46"/>
      <c r="S64" s="46"/>
      <c r="T64" s="45"/>
      <c r="U64" s="47" t="s">
        <v>23</v>
      </c>
      <c r="V64" s="48" t="s">
        <v>24</v>
      </c>
      <c r="AB64" s="13"/>
      <c r="AC64" s="13"/>
      <c r="AD64" s="13"/>
      <c r="AE64" s="13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3"/>
      <c r="AQ64" s="13"/>
      <c r="AR64" s="13"/>
      <c r="AS64" s="13"/>
      <c r="AT64" s="13"/>
      <c r="AU64" s="13"/>
      <c r="AV64" s="13"/>
      <c r="AW64" s="13"/>
      <c r="AX64" s="13"/>
    </row>
    <row r="65" spans="1:50" ht="12.75" customHeight="1" x14ac:dyDescent="0.25">
      <c r="A65" s="42"/>
      <c r="B65" s="42">
        <v>32372</v>
      </c>
      <c r="C65" s="43" t="s">
        <v>104</v>
      </c>
      <c r="D65" s="58" t="s">
        <v>105</v>
      </c>
      <c r="E65" s="45"/>
      <c r="F65" s="46"/>
      <c r="G65" s="46"/>
      <c r="H65" s="46"/>
      <c r="I65" s="46"/>
      <c r="J65" s="45"/>
      <c r="K65" s="48"/>
      <c r="L65" s="55"/>
      <c r="M65" s="49">
        <f t="shared" si="2"/>
        <v>0</v>
      </c>
      <c r="N65" s="47"/>
      <c r="O65" s="45"/>
      <c r="P65" s="46"/>
      <c r="Q65" s="46"/>
      <c r="R65" s="46"/>
      <c r="S65" s="46"/>
      <c r="T65" s="45"/>
      <c r="U65" s="47"/>
      <c r="V65" s="55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3"/>
      <c r="AT65" s="13"/>
      <c r="AU65" s="13"/>
      <c r="AV65" s="13"/>
      <c r="AW65" s="13"/>
      <c r="AX65" s="13"/>
    </row>
    <row r="66" spans="1:50" ht="12.75" customHeight="1" x14ac:dyDescent="0.25">
      <c r="A66" s="42">
        <v>32</v>
      </c>
      <c r="B66" s="42">
        <v>32373</v>
      </c>
      <c r="C66" s="43" t="s">
        <v>106</v>
      </c>
      <c r="D66" s="59" t="s">
        <v>67</v>
      </c>
      <c r="E66" s="45"/>
      <c r="F66" s="46"/>
      <c r="G66" s="46"/>
      <c r="H66" s="46"/>
      <c r="I66" s="46"/>
      <c r="J66" s="45"/>
      <c r="K66" s="48"/>
      <c r="L66" s="55"/>
      <c r="M66" s="49">
        <v>975</v>
      </c>
      <c r="N66" s="47">
        <v>243.75</v>
      </c>
      <c r="O66" s="45">
        <v>1218.75</v>
      </c>
      <c r="P66" s="46"/>
      <c r="Q66" s="46"/>
      <c r="R66" s="46"/>
      <c r="S66" s="46"/>
      <c r="T66" s="45"/>
      <c r="U66" s="47"/>
      <c r="V66" s="48" t="s">
        <v>24</v>
      </c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3"/>
      <c r="AQ66" s="13"/>
      <c r="AR66" s="13"/>
      <c r="AS66" s="13"/>
      <c r="AT66" s="13"/>
      <c r="AU66" s="13"/>
      <c r="AV66" s="13"/>
      <c r="AW66" s="13"/>
      <c r="AX66" s="13"/>
    </row>
    <row r="67" spans="1:50" ht="12.75" customHeight="1" x14ac:dyDescent="0.25">
      <c r="A67" s="42"/>
      <c r="B67" s="42">
        <v>32379</v>
      </c>
      <c r="C67" s="43" t="s">
        <v>107</v>
      </c>
      <c r="D67" s="59"/>
      <c r="E67" s="45"/>
      <c r="F67" s="46"/>
      <c r="G67" s="46"/>
      <c r="H67" s="46"/>
      <c r="I67" s="46"/>
      <c r="J67" s="45"/>
      <c r="K67" s="48"/>
      <c r="L67" s="55"/>
      <c r="M67" s="49">
        <f t="shared" si="2"/>
        <v>0</v>
      </c>
      <c r="N67" s="47">
        <f>O67*20/100</f>
        <v>0</v>
      </c>
      <c r="O67" s="45"/>
      <c r="P67" s="46"/>
      <c r="Q67" s="46"/>
      <c r="R67" s="46"/>
      <c r="S67" s="46"/>
      <c r="T67" s="45"/>
      <c r="U67" s="47">
        <f>SUM(O67-T67)</f>
        <v>0</v>
      </c>
      <c r="V67" s="48" t="s">
        <v>24</v>
      </c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3"/>
      <c r="AT67" s="13"/>
      <c r="AU67" s="13"/>
      <c r="AV67" s="13"/>
      <c r="AW67" s="13"/>
      <c r="AX67" s="13"/>
    </row>
    <row r="68" spans="1:50" ht="12.75" customHeight="1" x14ac:dyDescent="0.25">
      <c r="A68" s="42">
        <v>33</v>
      </c>
      <c r="B68" s="42">
        <v>32389</v>
      </c>
      <c r="C68" s="43" t="s">
        <v>108</v>
      </c>
      <c r="D68" s="58" t="s">
        <v>109</v>
      </c>
      <c r="E68" s="45">
        <v>9000</v>
      </c>
      <c r="F68" s="46">
        <v>9200</v>
      </c>
      <c r="G68" s="46">
        <v>9400</v>
      </c>
      <c r="H68" s="46">
        <v>5000</v>
      </c>
      <c r="I68" s="46">
        <v>6000</v>
      </c>
      <c r="J68" s="45">
        <v>9000</v>
      </c>
      <c r="K68" s="48"/>
      <c r="L68" s="55" t="s">
        <v>29</v>
      </c>
      <c r="M68" s="49">
        <f t="shared" si="2"/>
        <v>848</v>
      </c>
      <c r="N68" s="47">
        <f t="shared" si="5"/>
        <v>212</v>
      </c>
      <c r="O68" s="45">
        <v>1060</v>
      </c>
      <c r="P68" s="46">
        <v>9200</v>
      </c>
      <c r="Q68" s="46">
        <v>9400</v>
      </c>
      <c r="R68" s="46">
        <v>5000</v>
      </c>
      <c r="S68" s="46">
        <v>6000</v>
      </c>
      <c r="T68" s="45"/>
      <c r="U68" s="47" t="s">
        <v>23</v>
      </c>
      <c r="V68" s="48" t="s">
        <v>24</v>
      </c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3"/>
      <c r="AT68" s="13"/>
      <c r="AU68" s="13"/>
      <c r="AV68" s="13"/>
      <c r="AW68" s="13"/>
      <c r="AX68" s="13"/>
    </row>
    <row r="69" spans="1:50" ht="12.75" customHeight="1" x14ac:dyDescent="0.25">
      <c r="A69" s="22">
        <v>34</v>
      </c>
      <c r="B69" s="42">
        <v>32391</v>
      </c>
      <c r="C69" s="43" t="s">
        <v>110</v>
      </c>
      <c r="D69" s="58" t="s">
        <v>111</v>
      </c>
      <c r="E69" s="45"/>
      <c r="F69" s="46"/>
      <c r="G69" s="46"/>
      <c r="H69" s="46"/>
      <c r="I69" s="46"/>
      <c r="J69" s="45"/>
      <c r="K69" s="48"/>
      <c r="L69" s="55"/>
      <c r="M69" s="49">
        <v>500</v>
      </c>
      <c r="N69" s="47">
        <v>125</v>
      </c>
      <c r="O69" s="45">
        <v>625</v>
      </c>
      <c r="P69" s="46"/>
      <c r="Q69" s="46"/>
      <c r="R69" s="46"/>
      <c r="S69" s="46"/>
      <c r="T69" s="45"/>
      <c r="U69" s="47" t="s">
        <v>23</v>
      </c>
      <c r="V69" s="48" t="s">
        <v>24</v>
      </c>
      <c r="AB69" s="13"/>
      <c r="AC69" s="13"/>
      <c r="AD69" s="13"/>
      <c r="AE69" s="13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3"/>
      <c r="AQ69" s="13"/>
      <c r="AR69" s="13"/>
      <c r="AS69" s="13"/>
      <c r="AT69" s="13"/>
      <c r="AU69" s="13"/>
      <c r="AV69" s="13"/>
      <c r="AW69" s="13"/>
      <c r="AX69" s="13"/>
    </row>
    <row r="70" spans="1:50" ht="12.75" customHeight="1" x14ac:dyDescent="0.25">
      <c r="A70" s="22">
        <v>35</v>
      </c>
      <c r="B70" s="57">
        <v>32396</v>
      </c>
      <c r="C70" s="70" t="s">
        <v>112</v>
      </c>
      <c r="D70" s="57" t="s">
        <v>113</v>
      </c>
      <c r="E70" s="60">
        <v>2500</v>
      </c>
      <c r="F70" s="67">
        <v>2600</v>
      </c>
      <c r="G70" s="67">
        <v>2600</v>
      </c>
      <c r="H70" s="67">
        <v>2000</v>
      </c>
      <c r="I70" s="67">
        <v>2000</v>
      </c>
      <c r="J70" s="60">
        <v>2500</v>
      </c>
      <c r="K70" s="71"/>
      <c r="L70" s="70" t="s">
        <v>29</v>
      </c>
      <c r="M70" s="49">
        <f t="shared" si="2"/>
        <v>3200</v>
      </c>
      <c r="N70" s="47">
        <f t="shared" si="5"/>
        <v>800</v>
      </c>
      <c r="O70" s="45">
        <v>4000</v>
      </c>
      <c r="P70" s="46">
        <v>2600</v>
      </c>
      <c r="Q70" s="46">
        <v>2600</v>
      </c>
      <c r="R70" s="46">
        <v>2000</v>
      </c>
      <c r="S70" s="46">
        <v>2000</v>
      </c>
      <c r="T70" s="45"/>
      <c r="U70" s="47" t="s">
        <v>58</v>
      </c>
      <c r="V70" s="48" t="s">
        <v>59</v>
      </c>
      <c r="AB70" s="13"/>
      <c r="AC70" s="13"/>
      <c r="AD70" s="13"/>
      <c r="AE70" s="13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3"/>
      <c r="AQ70" s="13"/>
      <c r="AR70" s="13"/>
      <c r="AS70" s="13"/>
      <c r="AT70" s="13"/>
      <c r="AU70" s="13"/>
      <c r="AV70" s="13"/>
      <c r="AW70" s="13"/>
      <c r="AX70" s="13"/>
    </row>
    <row r="71" spans="1:50" ht="12.75" customHeight="1" x14ac:dyDescent="0.25">
      <c r="A71" s="42">
        <v>36</v>
      </c>
      <c r="B71" s="42">
        <v>32922</v>
      </c>
      <c r="C71" s="43" t="s">
        <v>114</v>
      </c>
      <c r="D71" s="58" t="s">
        <v>115</v>
      </c>
      <c r="E71" s="45">
        <v>38000</v>
      </c>
      <c r="F71" s="46">
        <v>38700</v>
      </c>
      <c r="G71" s="46">
        <v>39700</v>
      </c>
      <c r="H71" s="46">
        <v>22000</v>
      </c>
      <c r="I71" s="46">
        <v>23000</v>
      </c>
      <c r="J71" s="45">
        <v>38000</v>
      </c>
      <c r="K71" s="48"/>
      <c r="L71" s="55" t="s">
        <v>29</v>
      </c>
      <c r="M71" s="49">
        <f t="shared" si="2"/>
        <v>0</v>
      </c>
      <c r="N71" s="47">
        <f t="shared" si="5"/>
        <v>0</v>
      </c>
      <c r="O71" s="45"/>
      <c r="P71" s="46">
        <v>38700</v>
      </c>
      <c r="Q71" s="46">
        <v>39700</v>
      </c>
      <c r="R71" s="46">
        <v>22000</v>
      </c>
      <c r="S71" s="46">
        <v>23000</v>
      </c>
      <c r="T71" s="45"/>
      <c r="U71" s="47" t="s">
        <v>23</v>
      </c>
      <c r="V71" s="48" t="s">
        <v>24</v>
      </c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3"/>
      <c r="AS71" s="13"/>
      <c r="AT71" s="13"/>
      <c r="AU71" s="13"/>
      <c r="AV71" s="13"/>
      <c r="AW71" s="13"/>
      <c r="AX71" s="13"/>
    </row>
    <row r="72" spans="1:50" ht="12.75" customHeight="1" x14ac:dyDescent="0.25">
      <c r="A72" s="42">
        <v>37</v>
      </c>
      <c r="B72" s="42">
        <v>32923</v>
      </c>
      <c r="C72" s="43" t="s">
        <v>116</v>
      </c>
      <c r="D72" s="58" t="s">
        <v>117</v>
      </c>
      <c r="E72" s="45"/>
      <c r="F72" s="46"/>
      <c r="G72" s="46"/>
      <c r="H72" s="46"/>
      <c r="I72" s="46"/>
      <c r="J72" s="45"/>
      <c r="K72" s="48"/>
      <c r="L72" s="55"/>
      <c r="M72" s="49">
        <f t="shared" si="2"/>
        <v>0</v>
      </c>
      <c r="N72" s="47">
        <f t="shared" si="5"/>
        <v>0</v>
      </c>
      <c r="O72" s="45"/>
      <c r="P72" s="46"/>
      <c r="Q72" s="46"/>
      <c r="R72" s="46"/>
      <c r="S72" s="46"/>
      <c r="T72" s="45"/>
      <c r="U72" s="47"/>
      <c r="V72" s="48" t="s">
        <v>24</v>
      </c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3"/>
      <c r="AW72" s="13"/>
      <c r="AX72" s="13"/>
    </row>
    <row r="73" spans="1:50" ht="12.75" customHeight="1" x14ac:dyDescent="0.25">
      <c r="A73" s="22">
        <v>38</v>
      </c>
      <c r="B73" s="42">
        <v>32931</v>
      </c>
      <c r="C73" s="43" t="s">
        <v>118</v>
      </c>
      <c r="D73" s="58" t="s">
        <v>119</v>
      </c>
      <c r="E73" s="45">
        <v>18000</v>
      </c>
      <c r="F73" s="46">
        <v>18400</v>
      </c>
      <c r="G73" s="46">
        <v>18800</v>
      </c>
      <c r="H73" s="46">
        <v>11000</v>
      </c>
      <c r="I73" s="46">
        <v>11000</v>
      </c>
      <c r="J73" s="45">
        <v>18000</v>
      </c>
      <c r="K73" s="48"/>
      <c r="L73" s="55" t="s">
        <v>29</v>
      </c>
      <c r="M73" s="49">
        <f t="shared" si="2"/>
        <v>112</v>
      </c>
      <c r="N73" s="47">
        <f t="shared" si="5"/>
        <v>28</v>
      </c>
      <c r="O73" s="45">
        <v>140</v>
      </c>
      <c r="P73" s="46">
        <v>18400</v>
      </c>
      <c r="Q73" s="46">
        <v>18800</v>
      </c>
      <c r="R73" s="46">
        <v>11000</v>
      </c>
      <c r="S73" s="46">
        <v>11000</v>
      </c>
      <c r="T73" s="45"/>
      <c r="U73" s="47" t="s">
        <v>23</v>
      </c>
      <c r="V73" s="48" t="s">
        <v>24</v>
      </c>
      <c r="AB73" s="13"/>
      <c r="AC73" s="13"/>
      <c r="AD73" s="13"/>
      <c r="AE73" s="13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13"/>
      <c r="AR73" s="13"/>
      <c r="AS73" s="13"/>
      <c r="AT73" s="13"/>
      <c r="AU73" s="13"/>
      <c r="AV73" s="13"/>
      <c r="AW73" s="13"/>
      <c r="AX73" s="13"/>
    </row>
    <row r="74" spans="1:50" ht="12.75" customHeight="1" x14ac:dyDescent="0.25">
      <c r="A74" s="22">
        <v>39</v>
      </c>
      <c r="B74" s="42">
        <v>32941</v>
      </c>
      <c r="C74" s="43" t="s">
        <v>120</v>
      </c>
      <c r="D74" s="42" t="s">
        <v>121</v>
      </c>
      <c r="E74" s="45"/>
      <c r="F74" s="46"/>
      <c r="G74" s="46"/>
      <c r="H74" s="46"/>
      <c r="I74" s="46"/>
      <c r="J74" s="45"/>
      <c r="K74" s="48"/>
      <c r="L74" s="55"/>
      <c r="M74" s="49">
        <f t="shared" si="2"/>
        <v>216</v>
      </c>
      <c r="N74" s="47">
        <f t="shared" si="5"/>
        <v>54</v>
      </c>
      <c r="O74" s="45">
        <v>270</v>
      </c>
      <c r="P74" s="46"/>
      <c r="Q74" s="46"/>
      <c r="R74" s="46"/>
      <c r="S74" s="46"/>
      <c r="T74" s="45"/>
      <c r="U74" s="47" t="s">
        <v>23</v>
      </c>
      <c r="V74" s="48" t="s">
        <v>24</v>
      </c>
      <c r="AB74" s="13"/>
      <c r="AC74" s="13"/>
      <c r="AD74" s="13"/>
      <c r="AE74" s="13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</row>
    <row r="75" spans="1:50" ht="12.75" customHeight="1" x14ac:dyDescent="0.25">
      <c r="A75" s="42">
        <v>40</v>
      </c>
      <c r="B75" s="42">
        <v>32999</v>
      </c>
      <c r="C75" s="43" t="s">
        <v>122</v>
      </c>
      <c r="D75" s="59" t="s">
        <v>67</v>
      </c>
      <c r="E75" s="45">
        <v>1500</v>
      </c>
      <c r="F75" s="46">
        <v>1550</v>
      </c>
      <c r="G75" s="46">
        <v>1600</v>
      </c>
      <c r="H75" s="46">
        <v>1000</v>
      </c>
      <c r="I75" s="46">
        <v>1000</v>
      </c>
      <c r="J75" s="45">
        <v>1500</v>
      </c>
      <c r="K75" s="48"/>
      <c r="L75" s="55" t="s">
        <v>29</v>
      </c>
      <c r="M75" s="49">
        <f t="shared" si="2"/>
        <v>4000</v>
      </c>
      <c r="N75" s="47">
        <f t="shared" si="5"/>
        <v>1000</v>
      </c>
      <c r="O75" s="45">
        <v>5000</v>
      </c>
      <c r="P75" s="46">
        <v>1550</v>
      </c>
      <c r="Q75" s="46">
        <v>1600</v>
      </c>
      <c r="R75" s="46">
        <v>1000</v>
      </c>
      <c r="S75" s="46">
        <v>1000</v>
      </c>
      <c r="T75" s="45"/>
      <c r="U75" s="47" t="s">
        <v>23</v>
      </c>
      <c r="V75" s="48" t="s">
        <v>24</v>
      </c>
      <c r="AB75" s="13"/>
      <c r="AC75" s="13"/>
      <c r="AD75" s="13"/>
      <c r="AE75" s="13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</row>
    <row r="76" spans="1:50" ht="12.75" customHeight="1" x14ac:dyDescent="0.25">
      <c r="A76" s="42"/>
      <c r="B76" s="42">
        <v>34311</v>
      </c>
      <c r="C76" s="43" t="s">
        <v>123</v>
      </c>
      <c r="D76" s="58" t="s">
        <v>124</v>
      </c>
      <c r="E76" s="45"/>
      <c r="F76" s="46"/>
      <c r="G76" s="46"/>
      <c r="H76" s="46"/>
      <c r="I76" s="46"/>
      <c r="J76" s="45"/>
      <c r="K76" s="48"/>
      <c r="L76" s="55"/>
      <c r="M76" s="49">
        <f t="shared" si="2"/>
        <v>1064</v>
      </c>
      <c r="N76" s="47">
        <f t="shared" si="5"/>
        <v>266</v>
      </c>
      <c r="O76" s="45">
        <v>1330</v>
      </c>
      <c r="P76" s="46"/>
      <c r="Q76" s="46"/>
      <c r="R76" s="46"/>
      <c r="S76" s="46"/>
      <c r="T76" s="45"/>
      <c r="U76" s="47" t="s">
        <v>23</v>
      </c>
      <c r="V76" s="48" t="s">
        <v>24</v>
      </c>
      <c r="AB76" s="13"/>
      <c r="AC76" s="13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</row>
    <row r="77" spans="1:50" ht="12.75" customHeight="1" x14ac:dyDescent="0.25">
      <c r="A77" s="42">
        <v>41</v>
      </c>
      <c r="B77" s="42">
        <v>34312</v>
      </c>
      <c r="C77" s="43" t="s">
        <v>125</v>
      </c>
      <c r="D77" s="58" t="s">
        <v>126</v>
      </c>
      <c r="E77" s="45">
        <v>19000</v>
      </c>
      <c r="F77" s="46">
        <v>19400</v>
      </c>
      <c r="G77" s="46">
        <v>19900</v>
      </c>
      <c r="H77" s="46">
        <v>12000</v>
      </c>
      <c r="I77" s="46">
        <v>12000</v>
      </c>
      <c r="J77" s="45">
        <v>19000</v>
      </c>
      <c r="K77" s="48"/>
      <c r="L77" s="55" t="s">
        <v>29</v>
      </c>
      <c r="M77" s="49">
        <f t="shared" si="2"/>
        <v>0</v>
      </c>
      <c r="N77" s="47">
        <f t="shared" si="5"/>
        <v>0</v>
      </c>
      <c r="O77" s="45"/>
      <c r="P77" s="46">
        <v>19400</v>
      </c>
      <c r="Q77" s="46">
        <v>19900</v>
      </c>
      <c r="R77" s="46">
        <v>12000</v>
      </c>
      <c r="S77" s="46">
        <v>12000</v>
      </c>
      <c r="T77" s="45"/>
      <c r="U77" s="47"/>
      <c r="V77" s="48" t="s">
        <v>24</v>
      </c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</row>
    <row r="78" spans="1:50" ht="18" customHeight="1" x14ac:dyDescent="0.25">
      <c r="A78" s="42"/>
      <c r="B78" s="42"/>
      <c r="C78" s="43"/>
      <c r="D78" s="58"/>
      <c r="E78" s="45"/>
      <c r="F78" s="46"/>
      <c r="G78" s="46"/>
      <c r="H78" s="46"/>
      <c r="I78" s="46"/>
      <c r="J78" s="45"/>
      <c r="K78" s="48"/>
      <c r="L78" s="55"/>
      <c r="M78" s="49">
        <f t="shared" si="2"/>
        <v>43884.5</v>
      </c>
      <c r="N78" s="94">
        <f>SUM(N49:N77)</f>
        <v>10971.25</v>
      </c>
      <c r="O78" s="93">
        <f>SUM(O49:O77)</f>
        <v>54855.75</v>
      </c>
      <c r="P78" s="46"/>
      <c r="Q78" s="46"/>
      <c r="R78" s="46"/>
      <c r="S78" s="46"/>
      <c r="T78" s="45"/>
      <c r="U78" s="47"/>
      <c r="V78" s="48"/>
      <c r="AB78" s="13"/>
      <c r="AC78" s="13"/>
      <c r="AD78" s="13"/>
      <c r="AE78" s="13"/>
      <c r="AF78" s="13"/>
      <c r="AG78" s="13"/>
      <c r="AH78" s="13"/>
      <c r="AI78" s="13"/>
      <c r="AJ78" s="13"/>
      <c r="AK78" s="13"/>
      <c r="AL78" s="13"/>
      <c r="AM78" s="13"/>
      <c r="AN78" s="13"/>
      <c r="AO78" s="13"/>
      <c r="AP78" s="13"/>
      <c r="AQ78" s="13"/>
      <c r="AR78" s="13"/>
      <c r="AS78" s="13"/>
      <c r="AT78" s="13"/>
      <c r="AU78" s="13"/>
      <c r="AV78" s="13"/>
      <c r="AW78" s="13"/>
      <c r="AX78" s="13"/>
    </row>
    <row r="79" spans="1:50" ht="12.75" customHeight="1" x14ac:dyDescent="0.25">
      <c r="A79" s="22">
        <v>42</v>
      </c>
      <c r="B79" s="72"/>
      <c r="C79" s="73" t="s">
        <v>127</v>
      </c>
      <c r="D79" s="74"/>
      <c r="E79" s="53"/>
      <c r="F79" s="54"/>
      <c r="G79" s="54"/>
      <c r="H79" s="54"/>
      <c r="I79" s="54"/>
      <c r="J79" s="53"/>
      <c r="K79" s="38"/>
      <c r="L79" s="37"/>
      <c r="M79" s="39">
        <v>16230</v>
      </c>
      <c r="N79" s="39">
        <v>4057.5</v>
      </c>
      <c r="O79" s="40">
        <v>20287.5</v>
      </c>
      <c r="P79" s="40"/>
      <c r="Q79" s="40"/>
      <c r="R79" s="40"/>
      <c r="S79" s="40"/>
      <c r="T79" s="40"/>
      <c r="U79" s="40"/>
      <c r="V79" s="37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3"/>
      <c r="AT79" s="13"/>
      <c r="AU79" s="13"/>
      <c r="AV79" s="13"/>
      <c r="AW79" s="13"/>
      <c r="AX79" s="13"/>
    </row>
    <row r="80" spans="1:50" ht="12.75" customHeight="1" x14ac:dyDescent="0.25">
      <c r="A80" s="22">
        <v>43</v>
      </c>
      <c r="B80" s="42">
        <v>42211</v>
      </c>
      <c r="C80" s="43" t="s">
        <v>128</v>
      </c>
      <c r="D80" s="58" t="s">
        <v>129</v>
      </c>
      <c r="E80" s="75"/>
      <c r="F80" s="76"/>
      <c r="G80" s="76"/>
      <c r="H80" s="76"/>
      <c r="I80" s="76"/>
      <c r="J80" s="75"/>
      <c r="K80" s="77"/>
      <c r="L80" s="29"/>
      <c r="M80" s="49">
        <v>3750</v>
      </c>
      <c r="N80" s="47">
        <v>937.5</v>
      </c>
      <c r="O80" s="78">
        <v>4687.5</v>
      </c>
      <c r="P80" s="79"/>
      <c r="Q80" s="79"/>
      <c r="R80" s="79"/>
      <c r="S80" s="79"/>
      <c r="T80" s="78"/>
      <c r="U80" s="47" t="s">
        <v>23</v>
      </c>
      <c r="V80" s="48" t="s">
        <v>24</v>
      </c>
      <c r="AB80" s="13"/>
      <c r="AC80" s="13"/>
      <c r="AD80" s="13"/>
      <c r="AE80" s="13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3"/>
      <c r="AR80" s="13"/>
      <c r="AS80" s="13"/>
      <c r="AT80" s="13"/>
      <c r="AU80" s="13"/>
      <c r="AV80" s="13"/>
      <c r="AW80" s="13"/>
      <c r="AX80" s="13"/>
    </row>
    <row r="81" spans="1:50" ht="12.75" customHeight="1" x14ac:dyDescent="0.25">
      <c r="A81" s="42">
        <v>44</v>
      </c>
      <c r="B81" s="42">
        <v>42273</v>
      </c>
      <c r="C81" s="43" t="s">
        <v>130</v>
      </c>
      <c r="D81" s="42" t="s">
        <v>131</v>
      </c>
      <c r="E81" s="45"/>
      <c r="F81" s="46"/>
      <c r="G81" s="46"/>
      <c r="H81" s="46"/>
      <c r="I81" s="46"/>
      <c r="J81" s="48"/>
      <c r="K81" s="48"/>
      <c r="L81" s="48"/>
      <c r="M81" s="49">
        <v>12000</v>
      </c>
      <c r="N81" s="47">
        <v>3000</v>
      </c>
      <c r="O81" s="45">
        <v>15000</v>
      </c>
      <c r="P81" s="46"/>
      <c r="Q81" s="46"/>
      <c r="R81" s="46"/>
      <c r="S81" s="46"/>
      <c r="T81" s="47"/>
      <c r="U81" s="47" t="s">
        <v>23</v>
      </c>
      <c r="V81" s="48" t="s">
        <v>24</v>
      </c>
      <c r="AB81" s="13"/>
      <c r="AC81" s="13"/>
      <c r="AD81" s="13"/>
      <c r="AE81" s="13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3"/>
      <c r="AR81" s="13"/>
      <c r="AS81" s="13"/>
      <c r="AT81" s="13"/>
      <c r="AU81" s="13"/>
      <c r="AV81" s="13"/>
      <c r="AW81" s="13"/>
      <c r="AX81" s="13"/>
    </row>
    <row r="82" spans="1:50" ht="12.75" customHeight="1" x14ac:dyDescent="0.25">
      <c r="A82" s="42">
        <v>45</v>
      </c>
      <c r="B82" s="42">
        <v>42411</v>
      </c>
      <c r="C82" s="43" t="s">
        <v>132</v>
      </c>
      <c r="D82" s="42" t="s">
        <v>133</v>
      </c>
      <c r="E82" s="45"/>
      <c r="F82" s="46"/>
      <c r="G82" s="46"/>
      <c r="H82" s="46"/>
      <c r="I82" s="46"/>
      <c r="J82" s="48"/>
      <c r="K82" s="48"/>
      <c r="L82" s="48"/>
      <c r="M82" s="49">
        <f t="shared" si="2"/>
        <v>480</v>
      </c>
      <c r="N82" s="47">
        <f t="shared" si="5"/>
        <v>120</v>
      </c>
      <c r="O82" s="45">
        <v>600</v>
      </c>
      <c r="P82" s="46"/>
      <c r="Q82" s="46"/>
      <c r="R82" s="46"/>
      <c r="S82" s="46"/>
      <c r="T82" s="47"/>
      <c r="U82" s="47" t="s">
        <v>23</v>
      </c>
      <c r="V82" s="48" t="s">
        <v>24</v>
      </c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3"/>
      <c r="AR82" s="13"/>
      <c r="AS82" s="13"/>
      <c r="AT82" s="13"/>
      <c r="AU82" s="13"/>
      <c r="AV82" s="13"/>
      <c r="AW82" s="13"/>
      <c r="AX82" s="13"/>
    </row>
    <row r="83" spans="1:50" ht="12.75" customHeight="1" x14ac:dyDescent="0.25">
      <c r="A83" s="42"/>
      <c r="B83" s="42"/>
      <c r="C83" s="43"/>
      <c r="D83" s="42"/>
      <c r="E83" s="45"/>
      <c r="F83" s="46"/>
      <c r="G83" s="46"/>
      <c r="H83" s="46"/>
      <c r="I83" s="46"/>
      <c r="J83" s="48"/>
      <c r="K83" s="48"/>
      <c r="L83" s="48"/>
      <c r="M83" s="49"/>
      <c r="N83" s="91">
        <f>SUM(N80:N82)</f>
        <v>4057.5</v>
      </c>
      <c r="O83" s="92">
        <f>SUM(O80:O82)</f>
        <v>20287.5</v>
      </c>
      <c r="P83" s="46"/>
      <c r="Q83" s="46"/>
      <c r="R83" s="46"/>
      <c r="S83" s="46"/>
      <c r="T83" s="47"/>
      <c r="U83" s="47"/>
      <c r="V83" s="48"/>
      <c r="AB83" s="13"/>
      <c r="AC83" s="13"/>
      <c r="AD83" s="13"/>
      <c r="AE83" s="13"/>
      <c r="AF83" s="13"/>
      <c r="AG83" s="13"/>
      <c r="AH83" s="13"/>
      <c r="AI83" s="13"/>
      <c r="AJ83" s="13"/>
      <c r="AK83" s="13"/>
      <c r="AL83" s="13"/>
      <c r="AM83" s="13"/>
      <c r="AN83" s="13"/>
      <c r="AO83" s="13"/>
      <c r="AP83" s="13"/>
      <c r="AQ83" s="13"/>
      <c r="AR83" s="13"/>
      <c r="AS83" s="13"/>
      <c r="AT83" s="13"/>
      <c r="AU83" s="13"/>
      <c r="AV83" s="13"/>
      <c r="AW83" s="13"/>
      <c r="AX83" s="13"/>
    </row>
    <row r="84" spans="1:50" ht="22.5" customHeight="1" x14ac:dyDescent="0.25">
      <c r="A84" s="22">
        <v>46</v>
      </c>
      <c r="B84" s="24"/>
      <c r="C84" s="90" t="s">
        <v>140</v>
      </c>
      <c r="D84" s="80"/>
      <c r="E84" s="81" t="e">
        <f>SUM(#REF!+#REF!)</f>
        <v>#REF!</v>
      </c>
      <c r="F84" s="81" t="e">
        <f>SUM(#REF!+#REF!)</f>
        <v>#REF!</v>
      </c>
      <c r="G84" s="81" t="e">
        <f>SUM(#REF!+#REF!)</f>
        <v>#REF!</v>
      </c>
      <c r="H84" s="81" t="e">
        <f>SUM(#REF!+#REF!)</f>
        <v>#REF!</v>
      </c>
      <c r="I84" s="81" t="e">
        <f>SUM(#REF!+#REF!)</f>
        <v>#REF!</v>
      </c>
      <c r="J84" s="81" t="e">
        <f>SUM(#REF!+#REF!)</f>
        <v>#REF!</v>
      </c>
      <c r="K84" s="81" t="e">
        <f>SUM(#REF!+#REF!)</f>
        <v>#REF!</v>
      </c>
      <c r="L84" s="82"/>
      <c r="M84" s="88">
        <f t="shared" ref="M84:S84" si="6">SUM(M16+M20+M48+M79)</f>
        <v>101192.5</v>
      </c>
      <c r="N84" s="88">
        <f t="shared" si="6"/>
        <v>25298.25</v>
      </c>
      <c r="O84" s="89">
        <f t="shared" si="6"/>
        <v>126490.75</v>
      </c>
      <c r="P84" s="81">
        <f t="shared" si="6"/>
        <v>942684</v>
      </c>
      <c r="Q84" s="81">
        <f t="shared" si="6"/>
        <v>970988.91800000006</v>
      </c>
      <c r="R84" s="81">
        <f t="shared" si="6"/>
        <v>546173.4615384615</v>
      </c>
      <c r="S84" s="81">
        <f t="shared" si="6"/>
        <v>565205.14500000002</v>
      </c>
      <c r="T84" s="81"/>
      <c r="U84" s="81"/>
      <c r="V84" s="82"/>
      <c r="AB84" s="13"/>
      <c r="AC84" s="13"/>
      <c r="AD84" s="13"/>
      <c r="AE84" s="13"/>
      <c r="AF84" s="13"/>
      <c r="AG84" s="13"/>
      <c r="AH84" s="13"/>
      <c r="AI84" s="13"/>
      <c r="AJ84" s="13"/>
      <c r="AK84" s="13"/>
      <c r="AL84" s="13"/>
      <c r="AM84" s="13"/>
      <c r="AN84" s="13"/>
      <c r="AO84" s="13"/>
      <c r="AP84" s="13"/>
      <c r="AQ84" s="13"/>
      <c r="AR84" s="13"/>
      <c r="AS84" s="13"/>
      <c r="AT84" s="13"/>
      <c r="AU84" s="13"/>
      <c r="AV84" s="13"/>
      <c r="AW84" s="13"/>
      <c r="AX84" s="13"/>
    </row>
    <row r="85" spans="1:50" ht="12.75" customHeight="1" x14ac:dyDescent="0.25">
      <c r="A85" s="83"/>
      <c r="AB85" s="13"/>
      <c r="AC85" s="13"/>
      <c r="AD85" s="13"/>
      <c r="AE85" s="13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3"/>
      <c r="AR85" s="13"/>
      <c r="AS85" s="13"/>
      <c r="AT85" s="13"/>
      <c r="AU85" s="13"/>
      <c r="AV85" s="13"/>
      <c r="AW85" s="13"/>
      <c r="AX85" s="13"/>
    </row>
    <row r="86" spans="1:50" ht="12.75" customHeight="1" x14ac:dyDescent="0.25">
      <c r="A86"/>
      <c r="B86"/>
      <c r="C86"/>
      <c r="D86"/>
      <c r="E86"/>
      <c r="F86"/>
      <c r="G86"/>
      <c r="H86"/>
      <c r="I86"/>
      <c r="J86"/>
      <c r="K86"/>
      <c r="O86" s="5"/>
      <c r="P86" s="5"/>
      <c r="Q86" s="5"/>
      <c r="R86" s="5"/>
      <c r="S86" s="5"/>
      <c r="U86" s="84"/>
      <c r="V86" s="84"/>
      <c r="AB86" s="13"/>
      <c r="AC86" s="13"/>
      <c r="AD86" s="13"/>
      <c r="AE86" s="13"/>
      <c r="AF86" s="13"/>
      <c r="AG86" s="13"/>
      <c r="AH86" s="13"/>
      <c r="AI86" s="13"/>
      <c r="AJ86" s="13"/>
      <c r="AK86" s="13"/>
      <c r="AL86" s="13"/>
      <c r="AM86" s="13"/>
      <c r="AN86" s="13"/>
      <c r="AO86" s="13"/>
      <c r="AP86" s="13"/>
      <c r="AQ86" s="13"/>
      <c r="AR86" s="13"/>
      <c r="AS86" s="13"/>
      <c r="AT86" s="13"/>
      <c r="AU86" s="13"/>
      <c r="AV86" s="13"/>
      <c r="AW86" s="13"/>
      <c r="AX86" s="13"/>
    </row>
    <row r="87" spans="1:50" ht="12.75" customHeight="1" x14ac:dyDescent="0.25">
      <c r="A87"/>
      <c r="B87"/>
      <c r="C87"/>
      <c r="D87"/>
      <c r="E87"/>
      <c r="F87"/>
      <c r="G87"/>
      <c r="H87"/>
      <c r="I87"/>
      <c r="J87" t="s">
        <v>134</v>
      </c>
      <c r="K87"/>
      <c r="M87" s="85"/>
      <c r="O87" s="5"/>
      <c r="U87" s="84" t="s">
        <v>135</v>
      </c>
      <c r="V87" s="86"/>
    </row>
    <row r="88" spans="1:50" ht="12.75" customHeight="1" x14ac:dyDescent="0.25">
      <c r="A88"/>
      <c r="B88"/>
      <c r="C88"/>
      <c r="D88"/>
      <c r="E88"/>
      <c r="F88"/>
      <c r="G88"/>
      <c r="H88"/>
      <c r="I88"/>
      <c r="J88" t="s">
        <v>136</v>
      </c>
      <c r="K88"/>
      <c r="U88" s="84"/>
      <c r="V88" s="87"/>
    </row>
    <row r="89" spans="1:50" ht="12.75" customHeight="1" x14ac:dyDescent="0.25">
      <c r="A89"/>
      <c r="B89" t="s">
        <v>141</v>
      </c>
      <c r="C89"/>
      <c r="D89"/>
      <c r="E89"/>
      <c r="F89"/>
      <c r="G89"/>
      <c r="H89"/>
      <c r="I89"/>
      <c r="J89"/>
      <c r="K89"/>
      <c r="O89" s="5"/>
      <c r="U89" s="5" t="s">
        <v>137</v>
      </c>
    </row>
    <row r="90" spans="1:50" ht="12.75" customHeight="1" x14ac:dyDescent="0.25">
      <c r="A90"/>
      <c r="B90"/>
      <c r="C90"/>
      <c r="D90"/>
      <c r="E90"/>
      <c r="F90"/>
      <c r="G90"/>
      <c r="H90"/>
      <c r="I90"/>
      <c r="J90"/>
      <c r="K90"/>
      <c r="U90" s="12"/>
      <c r="V90" s="13"/>
    </row>
    <row r="91" spans="1:50" ht="12.75" customHeight="1" x14ac:dyDescent="0.25">
      <c r="N91" s="5"/>
    </row>
    <row r="92" spans="1:50" ht="12.75" customHeight="1" x14ac:dyDescent="0.25"/>
    <row r="93" spans="1:50" ht="12.75" customHeight="1" x14ac:dyDescent="0.25"/>
    <row r="94" spans="1:50" ht="12.75" customHeight="1" x14ac:dyDescent="0.25"/>
    <row r="95" spans="1:50" ht="12.75" customHeight="1" x14ac:dyDescent="0.25"/>
    <row r="96" spans="1:50" ht="12.75" customHeight="1" x14ac:dyDescent="0.25"/>
    <row r="97" spans="1:22" ht="24.95" customHeight="1" x14ac:dyDescent="0.25"/>
    <row r="98" spans="1:22" ht="12.75" customHeight="1" x14ac:dyDescent="0.25"/>
    <row r="99" spans="1:22" ht="12.75" customHeight="1" x14ac:dyDescent="0.25"/>
    <row r="100" spans="1:22" ht="24.95" customHeight="1" x14ac:dyDescent="0.25"/>
    <row r="101" spans="1:22" ht="12.75" customHeight="1" x14ac:dyDescent="0.25"/>
    <row r="102" spans="1:22" ht="12.75" customHeight="1" x14ac:dyDescent="0.25"/>
    <row r="103" spans="1:22" s="2" customFormat="1" ht="35.1" customHeight="1" x14ac:dyDescent="0.25">
      <c r="A103" s="6"/>
      <c r="B103" s="6"/>
      <c r="C103" s="1"/>
      <c r="D103" s="7"/>
      <c r="E103" s="4"/>
      <c r="F103" s="1"/>
      <c r="G103" s="1"/>
      <c r="H103" s="1"/>
      <c r="I103" s="1"/>
      <c r="J103" s="1"/>
      <c r="K103" s="1"/>
      <c r="L103" s="1"/>
      <c r="N103" s="1"/>
      <c r="O103" s="1"/>
      <c r="P103" s="1"/>
      <c r="Q103" s="1"/>
      <c r="R103" s="1"/>
      <c r="S103" s="1"/>
      <c r="T103" s="5"/>
      <c r="U103" s="5"/>
      <c r="V103" s="1"/>
    </row>
    <row r="105" spans="1:22" hidden="1" x14ac:dyDescent="0.25"/>
    <row r="106" spans="1:22" ht="15.75" customHeight="1" x14ac:dyDescent="0.25"/>
  </sheetData>
  <pageMargins left="0.7" right="0.7" top="0.75" bottom="0.75" header="0.3" footer="0.3"/>
  <pageSetup paperSize="9" scale="61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racunovodstvo</dc:creator>
  <cp:lastModifiedBy>racunovodstvo</cp:lastModifiedBy>
  <cp:lastPrinted>2025-12-17T12:27:41Z</cp:lastPrinted>
  <dcterms:created xsi:type="dcterms:W3CDTF">2024-12-09T08:52:34Z</dcterms:created>
  <dcterms:modified xsi:type="dcterms:W3CDTF">2025-12-17T12:38:34Z</dcterms:modified>
</cp:coreProperties>
</file>