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racunovodstvo\OneDrive - CARNET\Desktop\FINANC. IZVJEŠTAJI Diana\ZAVRŠNI 2024\"/>
    </mc:Choice>
  </mc:AlternateContent>
  <xr:revisionPtr revIDLastSave="0" documentId="13_ncr:1_{5EB244CA-C143-4907-84F3-D830F63F6EAF}"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160" windowHeight="1087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E309" i="9"/>
  <c r="B309" i="9" s="1"/>
  <c r="F308" i="9"/>
  <c r="H307" i="9"/>
  <c r="G307" i="9"/>
  <c r="F307" i="9"/>
  <c r="E307" i="9"/>
  <c r="B307" i="9" s="1"/>
  <c r="H306" i="9"/>
  <c r="E306" i="9" s="1"/>
  <c r="G306" i="9"/>
  <c r="F306" i="9"/>
  <c r="B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E295" i="9"/>
  <c r="B295" i="9" s="1"/>
  <c r="H294" i="9"/>
  <c r="G294" i="9"/>
  <c r="F294" i="9"/>
  <c r="H293" i="9"/>
  <c r="G293" i="9"/>
  <c r="E293" i="9" s="1"/>
  <c r="B293" i="9" s="1"/>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E284" i="9" s="1"/>
  <c r="G284" i="9"/>
  <c r="F284" i="9"/>
  <c r="H283" i="9"/>
  <c r="G283" i="9"/>
  <c r="F283" i="9"/>
  <c r="E283" i="9"/>
  <c r="B283" i="9" s="1"/>
  <c r="H282" i="9"/>
  <c r="G282" i="9"/>
  <c r="E282" i="9" s="1"/>
  <c r="F282" i="9"/>
  <c r="B282" i="9"/>
  <c r="F281" i="9"/>
  <c r="F280" i="9"/>
  <c r="F279" i="9"/>
  <c r="F278" i="9"/>
  <c r="F276" i="9"/>
  <c r="L275" i="9"/>
  <c r="F275" i="9" s="1"/>
  <c r="H275" i="9"/>
  <c r="F274" i="9"/>
  <c r="I273" i="9"/>
  <c r="H273" i="9"/>
  <c r="F273" i="9"/>
  <c r="E272" i="9"/>
  <c r="M271" i="9"/>
  <c r="L271" i="9"/>
  <c r="F271" i="9" s="1"/>
  <c r="E271" i="9"/>
  <c r="B271" i="9" s="1"/>
  <c r="M270" i="9"/>
  <c r="L270" i="9"/>
  <c r="F270" i="9"/>
  <c r="B270" i="9" s="1"/>
  <c r="E270" i="9"/>
  <c r="M269" i="9"/>
  <c r="L269" i="9"/>
  <c r="F269" i="9"/>
  <c r="E269" i="9"/>
  <c r="B269" i="9" s="1"/>
  <c r="M268" i="9"/>
  <c r="L268" i="9"/>
  <c r="F268" i="9" s="1"/>
  <c r="B268" i="9" s="1"/>
  <c r="E268" i="9"/>
  <c r="M267" i="9"/>
  <c r="L267" i="9"/>
  <c r="F267" i="9" s="1"/>
  <c r="B267" i="9" s="1"/>
  <c r="E267" i="9"/>
  <c r="M266" i="9"/>
  <c r="F266" i="9" s="1"/>
  <c r="L266" i="9"/>
  <c r="E266" i="9"/>
  <c r="M265" i="9"/>
  <c r="L265" i="9"/>
  <c r="F265" i="9" s="1"/>
  <c r="E265" i="9"/>
  <c r="B265" i="9" s="1"/>
  <c r="M264" i="9"/>
  <c r="L264" i="9"/>
  <c r="F264" i="9"/>
  <c r="B264" i="9" s="1"/>
  <c r="E264" i="9"/>
  <c r="M263" i="9"/>
  <c r="L263" i="9"/>
  <c r="F263" i="9"/>
  <c r="E263" i="9"/>
  <c r="B263" i="9" s="1"/>
  <c r="M262" i="9"/>
  <c r="L262" i="9"/>
  <c r="F262" i="9" s="1"/>
  <c r="E262" i="9"/>
  <c r="B262" i="9"/>
  <c r="M261" i="9"/>
  <c r="L261" i="9"/>
  <c r="F261" i="9" s="1"/>
  <c r="B261" i="9" s="1"/>
  <c r="E261" i="9"/>
  <c r="M260" i="9"/>
  <c r="F260" i="9" s="1"/>
  <c r="L260" i="9"/>
  <c r="E260" i="9"/>
  <c r="B260" i="9" s="1"/>
  <c r="M259" i="9"/>
  <c r="L259" i="9"/>
  <c r="F259" i="9" s="1"/>
  <c r="E259" i="9"/>
  <c r="B259" i="9" s="1"/>
  <c r="M258" i="9"/>
  <c r="L258" i="9"/>
  <c r="F258" i="9"/>
  <c r="B258" i="9" s="1"/>
  <c r="E258" i="9"/>
  <c r="M257" i="9"/>
  <c r="L257" i="9"/>
  <c r="F257" i="9"/>
  <c r="E257" i="9"/>
  <c r="B257" i="9" s="1"/>
  <c r="M256" i="9"/>
  <c r="L256" i="9"/>
  <c r="F256" i="9" s="1"/>
  <c r="B256" i="9" s="1"/>
  <c r="E256" i="9"/>
  <c r="M255" i="9"/>
  <c r="L255" i="9"/>
  <c r="F255" i="9" s="1"/>
  <c r="B255" i="9" s="1"/>
  <c r="E255" i="9"/>
  <c r="M254" i="9"/>
  <c r="F254" i="9" s="1"/>
  <c r="L254" i="9"/>
  <c r="E254" i="9"/>
  <c r="M253" i="9"/>
  <c r="L253" i="9"/>
  <c r="F253" i="9" s="1"/>
  <c r="E253" i="9"/>
  <c r="B253" i="9" s="1"/>
  <c r="M252" i="9"/>
  <c r="L252" i="9"/>
  <c r="F252" i="9"/>
  <c r="B252" i="9" s="1"/>
  <c r="E252" i="9"/>
  <c r="M251" i="9"/>
  <c r="L251" i="9"/>
  <c r="F251" i="9"/>
  <c r="E251" i="9"/>
  <c r="B251" i="9" s="1"/>
  <c r="M250" i="9"/>
  <c r="F250" i="9" s="1"/>
  <c r="L250" i="9"/>
  <c r="E250" i="9"/>
  <c r="B250" i="9"/>
  <c r="M249" i="9"/>
  <c r="L249" i="9"/>
  <c r="F249" i="9" s="1"/>
  <c r="B249" i="9" s="1"/>
  <c r="E249" i="9"/>
  <c r="M248" i="9"/>
  <c r="F248" i="9" s="1"/>
  <c r="B248" i="9" s="1"/>
  <c r="L248" i="9"/>
  <c r="E248" i="9"/>
  <c r="M247" i="9"/>
  <c r="L247" i="9"/>
  <c r="F247" i="9" s="1"/>
  <c r="E247" i="9"/>
  <c r="B247" i="9" s="1"/>
  <c r="M246" i="9"/>
  <c r="L246" i="9"/>
  <c r="F246" i="9"/>
  <c r="B246" i="9" s="1"/>
  <c r="E246" i="9"/>
  <c r="M245" i="9"/>
  <c r="L245" i="9"/>
  <c r="F245" i="9" s="1"/>
  <c r="E245" i="9"/>
  <c r="M244" i="9"/>
  <c r="F244" i="9" s="1"/>
  <c r="B244" i="9" s="1"/>
  <c r="L244" i="9"/>
  <c r="E244" i="9"/>
  <c r="M243" i="9"/>
  <c r="L243" i="9"/>
  <c r="F243" i="9" s="1"/>
  <c r="E243" i="9"/>
  <c r="B243" i="9" s="1"/>
  <c r="M242" i="9"/>
  <c r="F242" i="9" s="1"/>
  <c r="L242" i="9"/>
  <c r="E242" i="9"/>
  <c r="M241" i="9"/>
  <c r="L241" i="9"/>
  <c r="F241" i="9" s="1"/>
  <c r="E241" i="9"/>
  <c r="B241" i="9" s="1"/>
  <c r="M240" i="9"/>
  <c r="L240" i="9"/>
  <c r="F240" i="9"/>
  <c r="B240" i="9" s="1"/>
  <c r="E240" i="9"/>
  <c r="M239" i="9"/>
  <c r="L239" i="9"/>
  <c r="F239" i="9" s="1"/>
  <c r="E239" i="9"/>
  <c r="B239" i="9" s="1"/>
  <c r="M238" i="9"/>
  <c r="F238" i="9" s="1"/>
  <c r="B238" i="9" s="1"/>
  <c r="L238" i="9"/>
  <c r="E238" i="9"/>
  <c r="M237" i="9"/>
  <c r="L237" i="9"/>
  <c r="F237" i="9" s="1"/>
  <c r="E237" i="9"/>
  <c r="B237" i="9" s="1"/>
  <c r="M236" i="9"/>
  <c r="F236" i="9" s="1"/>
  <c r="L236" i="9"/>
  <c r="E236" i="9"/>
  <c r="B236" i="9" s="1"/>
  <c r="M235" i="9"/>
  <c r="L235" i="9"/>
  <c r="F235" i="9" s="1"/>
  <c r="E235" i="9"/>
  <c r="B235" i="9" s="1"/>
  <c r="M234" i="9"/>
  <c r="L234" i="9"/>
  <c r="F234" i="9"/>
  <c r="B234" i="9" s="1"/>
  <c r="E234" i="9"/>
  <c r="M233" i="9"/>
  <c r="L233" i="9"/>
  <c r="F233" i="9" s="1"/>
  <c r="E233" i="9"/>
  <c r="M232" i="9"/>
  <c r="L232" i="9"/>
  <c r="F232" i="9" s="1"/>
  <c r="E232" i="9"/>
  <c r="B232" i="9"/>
  <c r="M231" i="9"/>
  <c r="L231" i="9"/>
  <c r="F231" i="9" s="1"/>
  <c r="E231" i="9"/>
  <c r="B231" i="9" s="1"/>
  <c r="M230" i="9"/>
  <c r="F230" i="9" s="1"/>
  <c r="L230" i="9"/>
  <c r="E230" i="9"/>
  <c r="B230" i="9" s="1"/>
  <c r="M229" i="9"/>
  <c r="L229" i="9"/>
  <c r="F229" i="9" s="1"/>
  <c r="E229" i="9"/>
  <c r="B229" i="9" s="1"/>
  <c r="M228" i="9"/>
  <c r="L228" i="9"/>
  <c r="F228" i="9"/>
  <c r="B228" i="9" s="1"/>
  <c r="E228" i="9"/>
  <c r="M227" i="9"/>
  <c r="L227" i="9"/>
  <c r="F227" i="9" s="1"/>
  <c r="E227" i="9"/>
  <c r="B227" i="9" s="1"/>
  <c r="M226" i="9"/>
  <c r="L226" i="9"/>
  <c r="F226" i="9" s="1"/>
  <c r="B226" i="9" s="1"/>
  <c r="E226" i="9"/>
  <c r="M225" i="9"/>
  <c r="L225" i="9"/>
  <c r="F225" i="9" s="1"/>
  <c r="E225" i="9"/>
  <c r="B225" i="9" s="1"/>
  <c r="M224" i="9"/>
  <c r="F224" i="9" s="1"/>
  <c r="L224" i="9"/>
  <c r="E224" i="9"/>
  <c r="M223" i="9"/>
  <c r="L223" i="9"/>
  <c r="F223" i="9" s="1"/>
  <c r="E223" i="9"/>
  <c r="B223" i="9" s="1"/>
  <c r="M222" i="9"/>
  <c r="L222" i="9"/>
  <c r="F222" i="9"/>
  <c r="B222" i="9" s="1"/>
  <c r="E222" i="9"/>
  <c r="M221" i="9"/>
  <c r="L221" i="9"/>
  <c r="F221" i="9" s="1"/>
  <c r="E221" i="9"/>
  <c r="B221" i="9" s="1"/>
  <c r="M220" i="9"/>
  <c r="L220" i="9"/>
  <c r="F220" i="9" s="1"/>
  <c r="E220" i="9"/>
  <c r="B220" i="9"/>
  <c r="M219" i="9"/>
  <c r="L219" i="9"/>
  <c r="F219" i="9" s="1"/>
  <c r="E219" i="9"/>
  <c r="B219" i="9" s="1"/>
  <c r="M218" i="9"/>
  <c r="F218" i="9" s="1"/>
  <c r="L218" i="9"/>
  <c r="E218" i="9"/>
  <c r="B218" i="9" s="1"/>
  <c r="M217" i="9"/>
  <c r="L217" i="9"/>
  <c r="E217" i="9"/>
  <c r="M216" i="9"/>
  <c r="L216" i="9"/>
  <c r="F216" i="9"/>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F158" i="9"/>
  <c r="E158" i="9"/>
  <c r="B158" i="9" s="1"/>
  <c r="H157" i="9"/>
  <c r="G157" i="9"/>
  <c r="E157" i="9" s="1"/>
  <c r="F157" i="9"/>
  <c r="B157" i="9"/>
  <c r="H156" i="9"/>
  <c r="G156" i="9"/>
  <c r="E156" i="9" s="1"/>
  <c r="B156" i="9" s="1"/>
  <c r="F156" i="9"/>
  <c r="H155" i="9"/>
  <c r="E155" i="9" s="1"/>
  <c r="B155" i="9" s="1"/>
  <c r="G155" i="9"/>
  <c r="F155" i="9"/>
  <c r="H154" i="9"/>
  <c r="G154" i="9"/>
  <c r="E154" i="9" s="1"/>
  <c r="B154" i="9" s="1"/>
  <c r="F154" i="9"/>
  <c r="H153" i="9"/>
  <c r="G153" i="9"/>
  <c r="F153" i="9"/>
  <c r="B153" i="9" s="1"/>
  <c r="E153" i="9"/>
  <c r="H152" i="9"/>
  <c r="G152" i="9"/>
  <c r="F152" i="9"/>
  <c r="E152" i="9"/>
  <c r="B152" i="9" s="1"/>
  <c r="H151" i="9"/>
  <c r="G151" i="9"/>
  <c r="E151" i="9" s="1"/>
  <c r="B151" i="9" s="1"/>
  <c r="F151" i="9"/>
  <c r="H150" i="9"/>
  <c r="G150" i="9"/>
  <c r="E150" i="9" s="1"/>
  <c r="B150" i="9" s="1"/>
  <c r="F150" i="9"/>
  <c r="H149" i="9"/>
  <c r="G149" i="9"/>
  <c r="F149" i="9"/>
  <c r="H148" i="9"/>
  <c r="G148" i="9"/>
  <c r="E148" i="9" s="1"/>
  <c r="B148" i="9" s="1"/>
  <c r="F148" i="9"/>
  <c r="H147" i="9"/>
  <c r="G147" i="9"/>
  <c r="F147" i="9"/>
  <c r="B147" i="9" s="1"/>
  <c r="E147" i="9"/>
  <c r="H146" i="9"/>
  <c r="G146" i="9"/>
  <c r="F146" i="9"/>
  <c r="E146" i="9"/>
  <c r="B146" i="9" s="1"/>
  <c r="H145" i="9"/>
  <c r="G145" i="9"/>
  <c r="E145" i="9" s="1"/>
  <c r="F145" i="9"/>
  <c r="B145" i="9"/>
  <c r="H144" i="9"/>
  <c r="G144" i="9"/>
  <c r="E144" i="9" s="1"/>
  <c r="B144" i="9" s="1"/>
  <c r="F144" i="9"/>
  <c r="F143" i="9"/>
  <c r="H142" i="9"/>
  <c r="G142" i="9"/>
  <c r="E142" i="9" s="1"/>
  <c r="B142" i="9" s="1"/>
  <c r="F142" i="9"/>
  <c r="H141" i="9"/>
  <c r="G141" i="9"/>
  <c r="F141" i="9"/>
  <c r="H140" i="9"/>
  <c r="G140" i="9"/>
  <c r="E140" i="9" s="1"/>
  <c r="B140" i="9" s="1"/>
  <c r="F140" i="9"/>
  <c r="H139" i="9"/>
  <c r="G139" i="9"/>
  <c r="F139" i="9"/>
  <c r="B139" i="9" s="1"/>
  <c r="E139" i="9"/>
  <c r="H138" i="9"/>
  <c r="G138" i="9"/>
  <c r="F138" i="9"/>
  <c r="E138" i="9"/>
  <c r="B138" i="9" s="1"/>
  <c r="H137" i="9"/>
  <c r="E137" i="9" s="1"/>
  <c r="G137" i="9"/>
  <c r="F137" i="9"/>
  <c r="B137" i="9"/>
  <c r="H136" i="9"/>
  <c r="G136" i="9"/>
  <c r="E136" i="9" s="1"/>
  <c r="B136" i="9" s="1"/>
  <c r="F136" i="9"/>
  <c r="H135" i="9"/>
  <c r="G135" i="9"/>
  <c r="E135" i="9" s="1"/>
  <c r="B135" i="9" s="1"/>
  <c r="F135" i="9"/>
  <c r="H134" i="9"/>
  <c r="G134" i="9"/>
  <c r="E134" i="9" s="1"/>
  <c r="B134" i="9" s="1"/>
  <c r="F134" i="9"/>
  <c r="H133" i="9"/>
  <c r="G133" i="9"/>
  <c r="F133" i="9"/>
  <c r="B133" i="9" s="1"/>
  <c r="E133" i="9"/>
  <c r="H132" i="9"/>
  <c r="G132" i="9"/>
  <c r="F132" i="9"/>
  <c r="E132" i="9"/>
  <c r="B132" i="9" s="1"/>
  <c r="H131" i="9"/>
  <c r="E131" i="9" s="1"/>
  <c r="B131" i="9" s="1"/>
  <c r="G131" i="9"/>
  <c r="F131" i="9"/>
  <c r="H130" i="9"/>
  <c r="G130" i="9"/>
  <c r="E130" i="9" s="1"/>
  <c r="B130" i="9" s="1"/>
  <c r="F130" i="9"/>
  <c r="H129" i="9"/>
  <c r="G129" i="9"/>
  <c r="F129" i="9"/>
  <c r="H128" i="9"/>
  <c r="G128" i="9"/>
  <c r="E128" i="9" s="1"/>
  <c r="B128" i="9" s="1"/>
  <c r="F128" i="9"/>
  <c r="H127" i="9"/>
  <c r="G127" i="9"/>
  <c r="F127" i="9"/>
  <c r="B127" i="9" s="1"/>
  <c r="E127" i="9"/>
  <c r="H126" i="9"/>
  <c r="G126" i="9"/>
  <c r="F126" i="9"/>
  <c r="E126" i="9"/>
  <c r="B126" i="9" s="1"/>
  <c r="H125" i="9"/>
  <c r="E125" i="9" s="1"/>
  <c r="G125" i="9"/>
  <c r="F125" i="9"/>
  <c r="B125" i="9"/>
  <c r="H124" i="9"/>
  <c r="G124" i="9"/>
  <c r="E124" i="9" s="1"/>
  <c r="B124" i="9" s="1"/>
  <c r="F124" i="9"/>
  <c r="H123" i="9"/>
  <c r="G123" i="9"/>
  <c r="E123" i="9" s="1"/>
  <c r="B123" i="9" s="1"/>
  <c r="F123" i="9"/>
  <c r="H122" i="9"/>
  <c r="G122" i="9"/>
  <c r="E122" i="9" s="1"/>
  <c r="B122" i="9" s="1"/>
  <c r="F122" i="9"/>
  <c r="H121" i="9"/>
  <c r="G121" i="9"/>
  <c r="F121" i="9"/>
  <c r="B121" i="9" s="1"/>
  <c r="E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B116" i="9" s="1"/>
  <c r="F116" i="9"/>
  <c r="H115" i="9"/>
  <c r="G115" i="9"/>
  <c r="F115" i="9"/>
  <c r="B115" i="9" s="1"/>
  <c r="E115" i="9"/>
  <c r="H114" i="9"/>
  <c r="G114" i="9"/>
  <c r="F114" i="9"/>
  <c r="E114" i="9"/>
  <c r="B114" i="9" s="1"/>
  <c r="H113" i="9"/>
  <c r="E113" i="9" s="1"/>
  <c r="G113" i="9"/>
  <c r="F113" i="9"/>
  <c r="B113" i="9"/>
  <c r="H112" i="9"/>
  <c r="G112" i="9"/>
  <c r="E112" i="9" s="1"/>
  <c r="B112" i="9" s="1"/>
  <c r="F112" i="9"/>
  <c r="H111" i="9"/>
  <c r="G111" i="9"/>
  <c r="E111" i="9" s="1"/>
  <c r="B111" i="9" s="1"/>
  <c r="F111" i="9"/>
  <c r="H110" i="9"/>
  <c r="G110" i="9"/>
  <c r="E110" i="9" s="1"/>
  <c r="B110" i="9" s="1"/>
  <c r="F110" i="9"/>
  <c r="H109" i="9"/>
  <c r="G109" i="9"/>
  <c r="F109" i="9"/>
  <c r="B109" i="9" s="1"/>
  <c r="E109" i="9"/>
  <c r="H108" i="9"/>
  <c r="G108" i="9"/>
  <c r="F108" i="9"/>
  <c r="E108" i="9"/>
  <c r="B108" i="9" s="1"/>
  <c r="H107" i="9"/>
  <c r="E107" i="9" s="1"/>
  <c r="B107" i="9" s="1"/>
  <c r="G107" i="9"/>
  <c r="F107" i="9"/>
  <c r="H106" i="9"/>
  <c r="G106" i="9"/>
  <c r="E106" i="9" s="1"/>
  <c r="B106" i="9" s="1"/>
  <c r="F106" i="9"/>
  <c r="H105" i="9"/>
  <c r="G105" i="9"/>
  <c r="E105" i="9" s="1"/>
  <c r="B105" i="9" s="1"/>
  <c r="F105" i="9"/>
  <c r="H104" i="9"/>
  <c r="G104" i="9"/>
  <c r="E104" i="9" s="1"/>
  <c r="B104" i="9" s="1"/>
  <c r="F104" i="9"/>
  <c r="H103" i="9"/>
  <c r="G103" i="9"/>
  <c r="F103" i="9"/>
  <c r="B103" i="9" s="1"/>
  <c r="E103" i="9"/>
  <c r="H102" i="9"/>
  <c r="G102" i="9"/>
  <c r="F102" i="9"/>
  <c r="E102" i="9"/>
  <c r="B102" i="9" s="1"/>
  <c r="H101" i="9"/>
  <c r="E101" i="9" s="1"/>
  <c r="G101" i="9"/>
  <c r="F101" i="9"/>
  <c r="B101" i="9"/>
  <c r="H100" i="9"/>
  <c r="G100" i="9"/>
  <c r="E100" i="9" s="1"/>
  <c r="B100" i="9" s="1"/>
  <c r="F100" i="9"/>
  <c r="H99" i="9"/>
  <c r="G99" i="9"/>
  <c r="E99" i="9" s="1"/>
  <c r="B99" i="9" s="1"/>
  <c r="F99" i="9"/>
  <c r="H98" i="9"/>
  <c r="G98" i="9"/>
  <c r="E98" i="9" s="1"/>
  <c r="B98" i="9" s="1"/>
  <c r="F98" i="9"/>
  <c r="H97" i="9"/>
  <c r="G97" i="9"/>
  <c r="F97" i="9"/>
  <c r="B97" i="9" s="1"/>
  <c r="E97" i="9"/>
  <c r="H96" i="9"/>
  <c r="G96" i="9"/>
  <c r="F96" i="9"/>
  <c r="E96" i="9"/>
  <c r="B96" i="9" s="1"/>
  <c r="H95" i="9"/>
  <c r="E95" i="9" s="1"/>
  <c r="B95" i="9" s="1"/>
  <c r="G95" i="9"/>
  <c r="F95" i="9"/>
  <c r="H94" i="9"/>
  <c r="G94" i="9"/>
  <c r="E94" i="9" s="1"/>
  <c r="B94" i="9" s="1"/>
  <c r="F94" i="9"/>
  <c r="H93" i="9"/>
  <c r="G93" i="9"/>
  <c r="E93" i="9" s="1"/>
  <c r="B93" i="9" s="1"/>
  <c r="F93" i="9"/>
  <c r="H92" i="9"/>
  <c r="G92" i="9"/>
  <c r="E92" i="9" s="1"/>
  <c r="B92" i="9" s="1"/>
  <c r="F92" i="9"/>
  <c r="H91" i="9"/>
  <c r="G91" i="9"/>
  <c r="E91" i="9" s="1"/>
  <c r="B91" i="9" s="1"/>
  <c r="F91" i="9"/>
  <c r="H90" i="9"/>
  <c r="G90" i="9"/>
  <c r="F90" i="9"/>
  <c r="E90" i="9"/>
  <c r="B90" i="9" s="1"/>
  <c r="H89" i="9"/>
  <c r="E89" i="9" s="1"/>
  <c r="G89" i="9"/>
  <c r="F89" i="9"/>
  <c r="B89" i="9"/>
  <c r="H88" i="9"/>
  <c r="G88" i="9"/>
  <c r="E88" i="9" s="1"/>
  <c r="B88" i="9" s="1"/>
  <c r="F88" i="9"/>
  <c r="H87" i="9"/>
  <c r="G87" i="9"/>
  <c r="F87" i="9"/>
  <c r="H86" i="9"/>
  <c r="G86" i="9"/>
  <c r="E86" i="9" s="1"/>
  <c r="B86" i="9" s="1"/>
  <c r="F86" i="9"/>
  <c r="H85" i="9"/>
  <c r="G85" i="9"/>
  <c r="E85" i="9" s="1"/>
  <c r="F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E71" i="9" s="1"/>
  <c r="G71" i="9"/>
  <c r="F71" i="9"/>
  <c r="B71" i="9"/>
  <c r="H70" i="9"/>
  <c r="G70" i="9"/>
  <c r="E70" i="9" s="1"/>
  <c r="B70" i="9" s="1"/>
  <c r="F70" i="9"/>
  <c r="H69" i="9"/>
  <c r="G69" i="9"/>
  <c r="F69" i="9"/>
  <c r="H68" i="9"/>
  <c r="G68" i="9"/>
  <c r="E68" i="9" s="1"/>
  <c r="B68" i="9" s="1"/>
  <c r="F68" i="9"/>
  <c r="H67" i="9"/>
  <c r="G67" i="9"/>
  <c r="E67" i="9" s="1"/>
  <c r="F67" i="9"/>
  <c r="H66" i="9"/>
  <c r="G66" i="9"/>
  <c r="F66" i="9"/>
  <c r="E66" i="9"/>
  <c r="B66" i="9" s="1"/>
  <c r="H65" i="9"/>
  <c r="E65" i="9" s="1"/>
  <c r="G65" i="9"/>
  <c r="F65" i="9"/>
  <c r="B65" i="9"/>
  <c r="H64" i="9"/>
  <c r="G64" i="9"/>
  <c r="E64" i="9" s="1"/>
  <c r="B64" i="9" s="1"/>
  <c r="F64" i="9"/>
  <c r="H63" i="9"/>
  <c r="G63" i="9"/>
  <c r="E63" i="9" s="1"/>
  <c r="B63" i="9" s="1"/>
  <c r="F63" i="9"/>
  <c r="H62" i="9"/>
  <c r="G62" i="9"/>
  <c r="E62" i="9" s="1"/>
  <c r="B62" i="9" s="1"/>
  <c r="F62" i="9"/>
  <c r="H61" i="9"/>
  <c r="G61" i="9"/>
  <c r="E61" i="9" s="1"/>
  <c r="B61" i="9" s="1"/>
  <c r="F61" i="9"/>
  <c r="H60" i="9"/>
  <c r="G60" i="9"/>
  <c r="F60" i="9"/>
  <c r="E60" i="9"/>
  <c r="B60" i="9" s="1"/>
  <c r="H59" i="9"/>
  <c r="G59" i="9"/>
  <c r="E59" i="9" s="1"/>
  <c r="F59" i="9"/>
  <c r="B59" i="9"/>
  <c r="H58" i="9"/>
  <c r="G58" i="9"/>
  <c r="E58" i="9" s="1"/>
  <c r="B58" i="9" s="1"/>
  <c r="F58" i="9"/>
  <c r="H57" i="9"/>
  <c r="E57" i="9" s="1"/>
  <c r="B57" i="9" s="1"/>
  <c r="G57" i="9"/>
  <c r="F57" i="9"/>
  <c r="H56" i="9"/>
  <c r="G56" i="9"/>
  <c r="E56" i="9" s="1"/>
  <c r="B56" i="9" s="1"/>
  <c r="F56" i="9"/>
  <c r="H55" i="9"/>
  <c r="G55" i="9"/>
  <c r="E55" i="9" s="1"/>
  <c r="F55" i="9"/>
  <c r="H54" i="9"/>
  <c r="G54" i="9"/>
  <c r="F54" i="9"/>
  <c r="E54" i="9"/>
  <c r="B54" i="9" s="1"/>
  <c r="H53" i="9"/>
  <c r="G53" i="9"/>
  <c r="E53" i="9" s="1"/>
  <c r="F53" i="9"/>
  <c r="B53" i="9"/>
  <c r="H52" i="9"/>
  <c r="G52" i="9"/>
  <c r="E52" i="9" s="1"/>
  <c r="B52" i="9" s="1"/>
  <c r="F52" i="9"/>
  <c r="H51" i="9"/>
  <c r="E51" i="9" s="1"/>
  <c r="B51" i="9" s="1"/>
  <c r="G51" i="9"/>
  <c r="F51" i="9"/>
  <c r="H50" i="9"/>
  <c r="G50" i="9"/>
  <c r="E50" i="9" s="1"/>
  <c r="B50" i="9" s="1"/>
  <c r="F50" i="9"/>
  <c r="H49" i="9"/>
  <c r="G49" i="9"/>
  <c r="E49" i="9" s="1"/>
  <c r="F49" i="9"/>
  <c r="H48" i="9"/>
  <c r="G48" i="9"/>
  <c r="F48" i="9"/>
  <c r="E48" i="9"/>
  <c r="B48" i="9" s="1"/>
  <c r="H47" i="9"/>
  <c r="G47" i="9"/>
  <c r="E47" i="9" s="1"/>
  <c r="B47" i="9" s="1"/>
  <c r="F47" i="9"/>
  <c r="H46" i="9"/>
  <c r="G46" i="9"/>
  <c r="E46" i="9" s="1"/>
  <c r="B46" i="9" s="1"/>
  <c r="F46" i="9"/>
  <c r="H45" i="9"/>
  <c r="G45" i="9"/>
  <c r="E45" i="9" s="1"/>
  <c r="B45" i="9" s="1"/>
  <c r="F45" i="9"/>
  <c r="H44" i="9"/>
  <c r="G44" i="9"/>
  <c r="E44" i="9" s="1"/>
  <c r="B44" i="9" s="1"/>
  <c r="F44" i="9"/>
  <c r="H43" i="9"/>
  <c r="G43" i="9"/>
  <c r="E43" i="9" s="1"/>
  <c r="B43" i="9" s="1"/>
  <c r="F43" i="9"/>
  <c r="H42" i="9"/>
  <c r="G42" i="9"/>
  <c r="F42" i="9"/>
  <c r="E42" i="9"/>
  <c r="B42" i="9" s="1"/>
  <c r="H41" i="9"/>
  <c r="G41" i="9"/>
  <c r="F41" i="9"/>
  <c r="E41" i="9"/>
  <c r="B41" i="9"/>
  <c r="H40" i="9"/>
  <c r="G40" i="9"/>
  <c r="F40" i="9"/>
  <c r="H39" i="9"/>
  <c r="G39" i="9"/>
  <c r="E39" i="9" s="1"/>
  <c r="B39" i="9" s="1"/>
  <c r="F39" i="9"/>
  <c r="H38" i="9"/>
  <c r="G38" i="9"/>
  <c r="E38" i="9" s="1"/>
  <c r="B38" i="9" s="1"/>
  <c r="F38" i="9"/>
  <c r="H37" i="9"/>
  <c r="G37" i="9"/>
  <c r="E37" i="9" s="1"/>
  <c r="B37" i="9" s="1"/>
  <c r="F37" i="9"/>
  <c r="H36" i="9"/>
  <c r="G36" i="9"/>
  <c r="F36" i="9"/>
  <c r="E36" i="9"/>
  <c r="B36" i="9" s="1"/>
  <c r="H35" i="9"/>
  <c r="G35" i="9"/>
  <c r="F35" i="9"/>
  <c r="E35" i="9"/>
  <c r="B35" i="9"/>
  <c r="H34" i="9"/>
  <c r="G34" i="9"/>
  <c r="E34" i="9" s="1"/>
  <c r="B34" i="9" s="1"/>
  <c r="F34" i="9"/>
  <c r="H33" i="9"/>
  <c r="G33" i="9"/>
  <c r="F33" i="9"/>
  <c r="H32" i="9"/>
  <c r="G32" i="9"/>
  <c r="F32" i="9"/>
  <c r="H31" i="9"/>
  <c r="G31" i="9"/>
  <c r="E31" i="9" s="1"/>
  <c r="B31" i="9" s="1"/>
  <c r="F31" i="9"/>
  <c r="H30" i="9"/>
  <c r="G30" i="9"/>
  <c r="F30" i="9"/>
  <c r="E30" i="9"/>
  <c r="B30" i="9" s="1"/>
  <c r="H29" i="9"/>
  <c r="G29" i="9"/>
  <c r="F29" i="9"/>
  <c r="E29" i="9"/>
  <c r="B29" i="9"/>
  <c r="H28" i="9"/>
  <c r="G28" i="9"/>
  <c r="F28" i="9"/>
  <c r="E28" i="9"/>
  <c r="B28" i="9"/>
  <c r="H27" i="9"/>
  <c r="G27" i="9"/>
  <c r="F27" i="9"/>
  <c r="H26" i="9"/>
  <c r="G26" i="9"/>
  <c r="E26" i="9" s="1"/>
  <c r="B26" i="9" s="1"/>
  <c r="F26" i="9"/>
  <c r="H25" i="9"/>
  <c r="G25" i="9"/>
  <c r="E25" i="9" s="1"/>
  <c r="F25" i="9"/>
  <c r="H24" i="9"/>
  <c r="G24" i="9"/>
  <c r="F24" i="9"/>
  <c r="E24" i="9"/>
  <c r="B24" i="9" s="1"/>
  <c r="H23" i="9"/>
  <c r="G23" i="9"/>
  <c r="F23" i="9"/>
  <c r="E23" i="9"/>
  <c r="B23" i="9"/>
  <c r="H22" i="9"/>
  <c r="G22" i="9"/>
  <c r="E22" i="9" s="1"/>
  <c r="B22" i="9" s="1"/>
  <c r="F22" i="9"/>
  <c r="F21" i="9"/>
  <c r="F4" i="9"/>
  <c r="O3" i="9"/>
  <c r="G275" i="9" s="1"/>
  <c r="E275" i="9" s="1"/>
  <c r="I3" i="9"/>
  <c r="H3" i="9"/>
  <c r="G3" i="9"/>
  <c r="D101" i="8"/>
  <c r="D95" i="8"/>
  <c r="D90" i="8"/>
  <c r="D85" i="8"/>
  <c r="D80" i="8"/>
  <c r="D75" i="8"/>
  <c r="D70" i="8"/>
  <c r="D49" i="8" s="1"/>
  <c r="D65" i="8"/>
  <c r="D60" i="8"/>
  <c r="D55" i="8"/>
  <c r="D50" i="8"/>
  <c r="D44" i="8"/>
  <c r="D36" i="8"/>
  <c r="D26" i="8"/>
  <c r="D24" i="8"/>
  <c r="D18" i="8"/>
  <c r="D8" i="8"/>
  <c r="D6" i="8" s="1"/>
  <c r="C1481" i="1" s="1"/>
  <c r="H1481" i="1" s="1"/>
  <c r="E44" i="7"/>
  <c r="D44" i="7"/>
  <c r="E39" i="7"/>
  <c r="D39" i="7"/>
  <c r="D38" i="7" s="1"/>
  <c r="E38" i="7"/>
  <c r="E30" i="7"/>
  <c r="D30" i="7"/>
  <c r="E23" i="7"/>
  <c r="D23" i="7"/>
  <c r="D22" i="7" s="1"/>
  <c r="E22" i="7"/>
  <c r="E14" i="7"/>
  <c r="D14" i="7"/>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E114" i="6" s="1"/>
  <c r="D1408" i="1" s="1"/>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1329"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E177" i="5" s="1"/>
  <c r="H308" i="9" s="1"/>
  <c r="D180" i="5"/>
  <c r="F180" i="5" s="1"/>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E87" i="5"/>
  <c r="F86" i="5"/>
  <c r="F85" i="5"/>
  <c r="F84" i="5"/>
  <c r="F83" i="5"/>
  <c r="F82" i="5"/>
  <c r="F81" i="5"/>
  <c r="F80" i="5"/>
  <c r="E79" i="5"/>
  <c r="D79" i="5"/>
  <c r="F79" i="5" s="1"/>
  <c r="E78" i="5"/>
  <c r="D78" i="5"/>
  <c r="F78" i="5" s="1"/>
  <c r="F77" i="5"/>
  <c r="F76" i="5"/>
  <c r="F75" i="5"/>
  <c r="F74" i="5"/>
  <c r="F73" i="5"/>
  <c r="F72" i="5"/>
  <c r="F71" i="5"/>
  <c r="E70" i="5"/>
  <c r="D70" i="5"/>
  <c r="E69" i="5"/>
  <c r="D69" i="5"/>
  <c r="F69" i="5" s="1"/>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D417" i="4"/>
  <c r="D644" i="4" s="1"/>
  <c r="F644" i="4" s="1"/>
  <c r="E416" i="4"/>
  <c r="D416" i="4"/>
  <c r="F411" i="4"/>
  <c r="F410" i="4"/>
  <c r="F409" i="4"/>
  <c r="F406" i="4"/>
  <c r="F405" i="4"/>
  <c r="F404" i="4"/>
  <c r="F403" i="4"/>
  <c r="E402" i="4"/>
  <c r="D402" i="4"/>
  <c r="F401" i="4"/>
  <c r="E400" i="4"/>
  <c r="D395" i="1" s="1"/>
  <c r="D400" i="4"/>
  <c r="F400" i="4" s="1"/>
  <c r="F399" i="4"/>
  <c r="F398" i="4"/>
  <c r="E397" i="4"/>
  <c r="D397" i="4"/>
  <c r="F397" i="4" s="1"/>
  <c r="E396" i="4"/>
  <c r="D391" i="1"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D363" i="4"/>
  <c r="F362" i="4"/>
  <c r="F361" i="4"/>
  <c r="F360" i="4"/>
  <c r="F359" i="4"/>
  <c r="F358" i="4"/>
  <c r="F357" i="4"/>
  <c r="E356" i="4"/>
  <c r="D356" i="4"/>
  <c r="F356" i="4" s="1"/>
  <c r="F355" i="4"/>
  <c r="F354" i="4"/>
  <c r="F353" i="4"/>
  <c r="E352" i="4"/>
  <c r="E351" i="4" s="1"/>
  <c r="D352" i="4"/>
  <c r="F349" i="4"/>
  <c r="E348" i="4"/>
  <c r="D343" i="1" s="1"/>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2" i="4"/>
  <c r="F261" i="4"/>
  <c r="F260" i="4"/>
  <c r="E259" i="4"/>
  <c r="D259" i="4"/>
  <c r="F259" i="4" s="1"/>
  <c r="F258" i="4"/>
  <c r="F257" i="4"/>
  <c r="F256" i="4"/>
  <c r="F255" i="4"/>
  <c r="F254" i="4"/>
  <c r="E253" i="4"/>
  <c r="E252" i="4" s="1"/>
  <c r="D253" i="4"/>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E196" i="4"/>
  <c r="D192" i="1"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D163" i="4" s="1"/>
  <c r="F163" i="4" s="1"/>
  <c r="F162" i="4"/>
  <c r="F161" i="4"/>
  <c r="F160" i="4"/>
  <c r="E159" i="4"/>
  <c r="E152" i="4" s="1"/>
  <c r="D159" i="4"/>
  <c r="F158" i="4"/>
  <c r="F157" i="4"/>
  <c r="F156" i="4"/>
  <c r="F155" i="4"/>
  <c r="F154" i="4"/>
  <c r="E153" i="4"/>
  <c r="D153" i="4"/>
  <c r="F153" i="4" s="1"/>
  <c r="D152" i="4"/>
  <c r="F150" i="4"/>
  <c r="F149" i="4"/>
  <c r="F148" i="4"/>
  <c r="F147" i="4"/>
  <c r="F146" i="4"/>
  <c r="F145" i="4"/>
  <c r="F144" i="4"/>
  <c r="F143" i="4"/>
  <c r="F142" i="4"/>
  <c r="F141" i="4"/>
  <c r="E140" i="4"/>
  <c r="E139" i="4" s="1"/>
  <c r="D140" i="4"/>
  <c r="F140" i="4" s="1"/>
  <c r="F138" i="4"/>
  <c r="F137" i="4"/>
  <c r="F136" i="4"/>
  <c r="F135" i="4"/>
  <c r="E134" i="4"/>
  <c r="E133" i="4" s="1"/>
  <c r="D129" i="1" s="1"/>
  <c r="D134" i="4"/>
  <c r="D133" i="4"/>
  <c r="F132" i="4"/>
  <c r="F131" i="4"/>
  <c r="F130" i="4"/>
  <c r="F129" i="4"/>
  <c r="E128" i="4"/>
  <c r="D128" i="4"/>
  <c r="F128" i="4" s="1"/>
  <c r="F127" i="4"/>
  <c r="F126" i="4"/>
  <c r="E125" i="4"/>
  <c r="D125" i="4"/>
  <c r="E124" i="4"/>
  <c r="D120" i="1" s="1"/>
  <c r="D124"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E44" i="4" s="1"/>
  <c r="D45" i="4"/>
  <c r="F45" i="4" s="1"/>
  <c r="F43" i="4"/>
  <c r="F42" i="4"/>
  <c r="F41" i="4"/>
  <c r="E40" i="4"/>
  <c r="D40" i="4"/>
  <c r="F40" i="4" s="1"/>
  <c r="F39" i="4"/>
  <c r="F38"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J1476" i="1" s="1"/>
  <c r="D1475" i="1"/>
  <c r="C1475" i="1"/>
  <c r="D1474" i="1"/>
  <c r="C1474" i="1"/>
  <c r="J1474" i="1" s="1"/>
  <c r="D1473" i="1"/>
  <c r="C1473" i="1"/>
  <c r="J1473" i="1" s="1"/>
  <c r="D1472" i="1"/>
  <c r="C1472" i="1"/>
  <c r="D1471" i="1"/>
  <c r="C1471" i="1"/>
  <c r="J1471" i="1" s="1"/>
  <c r="D1470" i="1"/>
  <c r="C1470" i="1"/>
  <c r="H1470" i="1" s="1"/>
  <c r="D1469" i="1"/>
  <c r="C1469" i="1"/>
  <c r="D1468" i="1"/>
  <c r="C1468" i="1"/>
  <c r="J1468" i="1" s="1"/>
  <c r="D1467" i="1"/>
  <c r="C1467" i="1"/>
  <c r="J1467" i="1" s="1"/>
  <c r="D1466" i="1"/>
  <c r="C1466" i="1"/>
  <c r="D1465" i="1"/>
  <c r="C1465" i="1"/>
  <c r="J1465" i="1" s="1"/>
  <c r="D1464" i="1"/>
  <c r="C1464" i="1"/>
  <c r="J1464" i="1" s="1"/>
  <c r="D1463" i="1"/>
  <c r="C1463" i="1"/>
  <c r="D1462" i="1"/>
  <c r="C1462" i="1"/>
  <c r="J1462" i="1" s="1"/>
  <c r="D1461" i="1"/>
  <c r="C1461" i="1"/>
  <c r="H1461" i="1" s="1"/>
  <c r="D1460" i="1"/>
  <c r="C1460" i="1"/>
  <c r="D1459" i="1"/>
  <c r="C1459" i="1"/>
  <c r="J1459" i="1" s="1"/>
  <c r="D1458" i="1"/>
  <c r="C1458" i="1"/>
  <c r="J1458" i="1" s="1"/>
  <c r="D1457" i="1"/>
  <c r="C1457" i="1"/>
  <c r="D1456" i="1"/>
  <c r="C1456" i="1"/>
  <c r="J1456" i="1" s="1"/>
  <c r="D1455" i="1"/>
  <c r="C1455" i="1"/>
  <c r="J1455" i="1" s="1"/>
  <c r="D1454" i="1"/>
  <c r="C1454" i="1"/>
  <c r="D1453" i="1"/>
  <c r="C1453" i="1"/>
  <c r="H1453" i="1" s="1"/>
  <c r="D1452" i="1"/>
  <c r="C1452" i="1"/>
  <c r="J1452" i="1" s="1"/>
  <c r="D1451" i="1"/>
  <c r="C1451" i="1"/>
  <c r="D1450" i="1"/>
  <c r="C1450" i="1"/>
  <c r="D1449" i="1"/>
  <c r="C1449" i="1"/>
  <c r="J1449" i="1" s="1"/>
  <c r="D1448" i="1"/>
  <c r="C1448" i="1"/>
  <c r="D1447" i="1"/>
  <c r="C1447" i="1"/>
  <c r="J1447" i="1" s="1"/>
  <c r="D1446" i="1"/>
  <c r="C1446" i="1"/>
  <c r="J1446" i="1" s="1"/>
  <c r="D1445" i="1"/>
  <c r="C1445" i="1"/>
  <c r="D1444" i="1"/>
  <c r="C1444" i="1"/>
  <c r="D1443" i="1"/>
  <c r="C1443" i="1"/>
  <c r="J1443" i="1" s="1"/>
  <c r="D1442" i="1"/>
  <c r="C1442" i="1"/>
  <c r="D1441" i="1"/>
  <c r="C1441" i="1"/>
  <c r="J1441" i="1" s="1"/>
  <c r="D1440" i="1"/>
  <c r="C1440" i="1"/>
  <c r="J1440" i="1" s="1"/>
  <c r="D1439" i="1"/>
  <c r="C1439" i="1"/>
  <c r="D1438" i="1"/>
  <c r="C1438" i="1"/>
  <c r="D1434" i="1"/>
  <c r="C1434" i="1"/>
  <c r="H1434" i="1" s="1"/>
  <c r="D1433" i="1"/>
  <c r="C1433" i="1"/>
  <c r="H1433" i="1" s="1"/>
  <c r="D1432" i="1"/>
  <c r="C1432" i="1"/>
  <c r="D1431" i="1"/>
  <c r="C1431" i="1"/>
  <c r="H1431" i="1" s="1"/>
  <c r="D1430" i="1"/>
  <c r="C1430" i="1"/>
  <c r="H1430" i="1" s="1"/>
  <c r="D1429" i="1"/>
  <c r="C1429" i="1"/>
  <c r="D1428" i="1"/>
  <c r="C1428" i="1"/>
  <c r="H1428" i="1" s="1"/>
  <c r="D1427" i="1"/>
  <c r="C1427" i="1"/>
  <c r="H1427" i="1" s="1"/>
  <c r="D1426" i="1"/>
  <c r="C1426" i="1"/>
  <c r="D1425" i="1"/>
  <c r="C1425" i="1"/>
  <c r="H1425" i="1" s="1"/>
  <c r="D1424" i="1"/>
  <c r="C1424" i="1"/>
  <c r="H1424" i="1" s="1"/>
  <c r="D1423" i="1"/>
  <c r="C1423" i="1"/>
  <c r="D1422" i="1"/>
  <c r="C1422" i="1"/>
  <c r="H1422" i="1" s="1"/>
  <c r="D1421" i="1"/>
  <c r="C1421" i="1"/>
  <c r="H1421" i="1" s="1"/>
  <c r="D1420" i="1"/>
  <c r="C1420" i="1"/>
  <c r="D1419" i="1"/>
  <c r="C1419" i="1"/>
  <c r="H1419" i="1" s="1"/>
  <c r="D1418" i="1"/>
  <c r="C1418" i="1"/>
  <c r="H1418" i="1" s="1"/>
  <c r="D1417" i="1"/>
  <c r="C1417" i="1"/>
  <c r="C1416" i="1"/>
  <c r="D1415" i="1"/>
  <c r="C1415" i="1"/>
  <c r="D1414" i="1"/>
  <c r="C1414" i="1"/>
  <c r="D1413" i="1"/>
  <c r="C1413" i="1"/>
  <c r="H1413" i="1" s="1"/>
  <c r="D1412" i="1"/>
  <c r="C1412" i="1"/>
  <c r="D1411" i="1"/>
  <c r="C1411" i="1"/>
  <c r="D1410" i="1"/>
  <c r="C1410" i="1"/>
  <c r="H1410" i="1" s="1"/>
  <c r="D1409" i="1"/>
  <c r="C1409" i="1"/>
  <c r="D1407" i="1"/>
  <c r="C1407" i="1"/>
  <c r="H1407" i="1" s="1"/>
  <c r="D1406" i="1"/>
  <c r="C1406" i="1"/>
  <c r="H1406" i="1" s="1"/>
  <c r="D1405" i="1"/>
  <c r="C1405" i="1"/>
  <c r="D1404" i="1"/>
  <c r="C1404" i="1"/>
  <c r="H1404" i="1" s="1"/>
  <c r="D1403" i="1"/>
  <c r="C1403" i="1"/>
  <c r="H1403" i="1" s="1"/>
  <c r="D1402" i="1"/>
  <c r="C1402" i="1"/>
  <c r="D1401" i="1"/>
  <c r="C1401" i="1"/>
  <c r="H1401" i="1" s="1"/>
  <c r="D1400" i="1"/>
  <c r="C1400" i="1"/>
  <c r="H1400" i="1" s="1"/>
  <c r="D1399" i="1"/>
  <c r="C1399" i="1"/>
  <c r="D1398" i="1"/>
  <c r="C1398" i="1"/>
  <c r="H1398" i="1" s="1"/>
  <c r="D1397" i="1"/>
  <c r="C1397" i="1"/>
  <c r="H1397" i="1" s="1"/>
  <c r="D1396" i="1"/>
  <c r="C1396" i="1"/>
  <c r="D1395" i="1"/>
  <c r="C1395" i="1"/>
  <c r="H1395" i="1" s="1"/>
  <c r="D1394" i="1"/>
  <c r="C1394" i="1"/>
  <c r="H1394" i="1" s="1"/>
  <c r="D1393" i="1"/>
  <c r="C1393" i="1"/>
  <c r="D1392" i="1"/>
  <c r="C1392" i="1"/>
  <c r="H1392" i="1" s="1"/>
  <c r="D1391" i="1"/>
  <c r="C1391" i="1"/>
  <c r="H1391" i="1" s="1"/>
  <c r="D1390" i="1"/>
  <c r="C1390" i="1"/>
  <c r="D1389" i="1"/>
  <c r="C1389" i="1"/>
  <c r="H1389" i="1" s="1"/>
  <c r="D1388" i="1"/>
  <c r="C1388" i="1"/>
  <c r="H1388" i="1" s="1"/>
  <c r="D1387" i="1"/>
  <c r="C1387" i="1"/>
  <c r="D1386" i="1"/>
  <c r="C1386" i="1"/>
  <c r="H1386" i="1" s="1"/>
  <c r="D1385" i="1"/>
  <c r="C1385" i="1"/>
  <c r="H1385" i="1" s="1"/>
  <c r="D1384" i="1"/>
  <c r="C1384" i="1"/>
  <c r="D1383" i="1"/>
  <c r="C1383" i="1"/>
  <c r="H1383" i="1" s="1"/>
  <c r="D1382" i="1"/>
  <c r="C1382" i="1"/>
  <c r="H1382" i="1" s="1"/>
  <c r="D1381" i="1"/>
  <c r="C1381" i="1"/>
  <c r="D1380" i="1"/>
  <c r="C1380" i="1"/>
  <c r="H1380" i="1" s="1"/>
  <c r="D1379" i="1"/>
  <c r="C1379" i="1"/>
  <c r="H1379" i="1" s="1"/>
  <c r="D1378" i="1"/>
  <c r="C1378" i="1"/>
  <c r="D1377" i="1"/>
  <c r="C1377" i="1"/>
  <c r="H1377" i="1" s="1"/>
  <c r="D1376" i="1"/>
  <c r="C1376" i="1"/>
  <c r="H1376" i="1" s="1"/>
  <c r="D1375" i="1"/>
  <c r="C1375" i="1"/>
  <c r="D1374" i="1"/>
  <c r="C1374" i="1"/>
  <c r="H1374" i="1" s="1"/>
  <c r="D1373" i="1"/>
  <c r="C1373" i="1"/>
  <c r="H1373" i="1" s="1"/>
  <c r="D1372" i="1"/>
  <c r="C1372" i="1"/>
  <c r="D1371" i="1"/>
  <c r="C1371" i="1"/>
  <c r="H1371" i="1" s="1"/>
  <c r="D1370" i="1"/>
  <c r="C1370" i="1"/>
  <c r="H1370" i="1" s="1"/>
  <c r="D1369" i="1"/>
  <c r="C1369" i="1"/>
  <c r="D1368" i="1"/>
  <c r="C1368" i="1"/>
  <c r="H1368" i="1" s="1"/>
  <c r="D1367" i="1"/>
  <c r="C1367" i="1"/>
  <c r="H1367" i="1" s="1"/>
  <c r="D1366" i="1"/>
  <c r="C1366" i="1"/>
  <c r="D1365" i="1"/>
  <c r="C1365" i="1"/>
  <c r="H1365" i="1" s="1"/>
  <c r="D1364" i="1"/>
  <c r="C1364" i="1"/>
  <c r="H1364" i="1" s="1"/>
  <c r="D1363" i="1"/>
  <c r="C1363" i="1"/>
  <c r="D1362" i="1"/>
  <c r="C1362" i="1"/>
  <c r="H1362" i="1" s="1"/>
  <c r="D1361" i="1"/>
  <c r="C1361" i="1"/>
  <c r="H1361" i="1" s="1"/>
  <c r="D1360" i="1"/>
  <c r="C1360" i="1"/>
  <c r="D1359" i="1"/>
  <c r="C1359" i="1"/>
  <c r="H1359" i="1" s="1"/>
  <c r="D1358" i="1"/>
  <c r="C1358" i="1"/>
  <c r="H1358" i="1" s="1"/>
  <c r="D1357" i="1"/>
  <c r="C1357" i="1"/>
  <c r="D1356" i="1"/>
  <c r="C1356" i="1"/>
  <c r="H1356" i="1" s="1"/>
  <c r="D1355" i="1"/>
  <c r="C1355" i="1"/>
  <c r="H1355" i="1" s="1"/>
  <c r="D1354" i="1"/>
  <c r="C1354" i="1"/>
  <c r="D1353" i="1"/>
  <c r="C1353" i="1"/>
  <c r="H1353" i="1" s="1"/>
  <c r="D1352" i="1"/>
  <c r="C1352" i="1"/>
  <c r="H1352" i="1" s="1"/>
  <c r="D1351" i="1"/>
  <c r="C1351" i="1"/>
  <c r="D1350" i="1"/>
  <c r="C1350" i="1"/>
  <c r="H1350" i="1" s="1"/>
  <c r="D1349" i="1"/>
  <c r="C1349" i="1"/>
  <c r="H1349" i="1" s="1"/>
  <c r="D1348" i="1"/>
  <c r="C1348" i="1"/>
  <c r="D1347" i="1"/>
  <c r="C1347" i="1"/>
  <c r="H1347" i="1" s="1"/>
  <c r="D1346" i="1"/>
  <c r="C1346" i="1"/>
  <c r="H1346" i="1" s="1"/>
  <c r="D1345" i="1"/>
  <c r="C1345" i="1"/>
  <c r="D1344" i="1"/>
  <c r="C1344" i="1"/>
  <c r="H1344" i="1" s="1"/>
  <c r="D1343" i="1"/>
  <c r="C1343" i="1"/>
  <c r="H1343" i="1" s="1"/>
  <c r="D1342" i="1"/>
  <c r="C1342" i="1"/>
  <c r="D1341" i="1"/>
  <c r="C1341" i="1"/>
  <c r="H1341" i="1" s="1"/>
  <c r="D1340" i="1"/>
  <c r="C1340" i="1"/>
  <c r="H1340" i="1" s="1"/>
  <c r="D1339" i="1"/>
  <c r="C1339" i="1"/>
  <c r="D1338" i="1"/>
  <c r="C1338" i="1"/>
  <c r="H1338" i="1" s="1"/>
  <c r="D1337" i="1"/>
  <c r="C1337" i="1"/>
  <c r="H1337" i="1" s="1"/>
  <c r="D1336" i="1"/>
  <c r="C1336" i="1"/>
  <c r="D1335" i="1"/>
  <c r="C1335" i="1"/>
  <c r="H1335" i="1" s="1"/>
  <c r="D1334" i="1"/>
  <c r="C1334" i="1"/>
  <c r="H1334" i="1" s="1"/>
  <c r="D1333" i="1"/>
  <c r="C1333" i="1"/>
  <c r="D1332" i="1"/>
  <c r="C1332" i="1"/>
  <c r="H1332" i="1" s="1"/>
  <c r="D1331" i="1"/>
  <c r="C1331" i="1"/>
  <c r="H1331" i="1" s="1"/>
  <c r="D1330" i="1"/>
  <c r="C1330" i="1"/>
  <c r="D1328" i="1"/>
  <c r="C1328" i="1"/>
  <c r="D1327" i="1"/>
  <c r="C1327" i="1"/>
  <c r="H1327" i="1" s="1"/>
  <c r="D1326" i="1"/>
  <c r="C1326" i="1"/>
  <c r="H1326" i="1" s="1"/>
  <c r="D1325" i="1"/>
  <c r="C1325" i="1"/>
  <c r="D1324" i="1"/>
  <c r="C1324" i="1"/>
  <c r="H1324" i="1" s="1"/>
  <c r="D1323" i="1"/>
  <c r="C1323" i="1"/>
  <c r="H1323" i="1" s="1"/>
  <c r="D1322" i="1"/>
  <c r="C1322" i="1"/>
  <c r="D1321" i="1"/>
  <c r="C1321" i="1"/>
  <c r="H1321" i="1" s="1"/>
  <c r="D1320" i="1"/>
  <c r="C1320" i="1"/>
  <c r="H1320" i="1" s="1"/>
  <c r="D1319" i="1"/>
  <c r="C1319" i="1"/>
  <c r="D1318" i="1"/>
  <c r="C1318" i="1"/>
  <c r="H1318" i="1" s="1"/>
  <c r="D1317" i="1"/>
  <c r="C1317" i="1"/>
  <c r="H1317" i="1" s="1"/>
  <c r="D1316" i="1"/>
  <c r="C1316" i="1"/>
  <c r="D1315" i="1"/>
  <c r="C1315" i="1"/>
  <c r="H1315" i="1" s="1"/>
  <c r="D1314" i="1"/>
  <c r="C1314" i="1"/>
  <c r="H1314" i="1" s="1"/>
  <c r="D1313" i="1"/>
  <c r="C1313" i="1"/>
  <c r="D1312" i="1"/>
  <c r="C1312" i="1"/>
  <c r="H1312" i="1" s="1"/>
  <c r="D1311" i="1"/>
  <c r="C1311" i="1"/>
  <c r="H1311" i="1" s="1"/>
  <c r="D1310" i="1"/>
  <c r="C1310" i="1"/>
  <c r="D1309" i="1"/>
  <c r="C1309" i="1"/>
  <c r="H1309" i="1" s="1"/>
  <c r="D1308" i="1"/>
  <c r="C1308" i="1"/>
  <c r="H1308" i="1" s="1"/>
  <c r="D1307" i="1"/>
  <c r="C1307" i="1"/>
  <c r="D1306" i="1"/>
  <c r="C1306" i="1"/>
  <c r="H1306" i="1" s="1"/>
  <c r="D1305" i="1"/>
  <c r="C1305" i="1"/>
  <c r="H1305" i="1" s="1"/>
  <c r="D1304" i="1"/>
  <c r="C1304" i="1"/>
  <c r="D1303" i="1"/>
  <c r="C1303" i="1"/>
  <c r="H1303" i="1" s="1"/>
  <c r="D1302" i="1"/>
  <c r="C1302" i="1"/>
  <c r="H1302" i="1" s="1"/>
  <c r="D1301" i="1"/>
  <c r="C1301" i="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C1227" i="1"/>
  <c r="D1226" i="1"/>
  <c r="C1226" i="1"/>
  <c r="D1225" i="1"/>
  <c r="C1225" i="1"/>
  <c r="H1225" i="1" s="1"/>
  <c r="D1224" i="1"/>
  <c r="C1224" i="1"/>
  <c r="H1224" i="1" s="1"/>
  <c r="D1223" i="1"/>
  <c r="C1223"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D1166" i="1"/>
  <c r="C1166" i="1"/>
  <c r="D1165" i="1"/>
  <c r="C1165" i="1"/>
  <c r="H1165" i="1" s="1"/>
  <c r="D1164" i="1"/>
  <c r="C1164" i="1"/>
  <c r="H1164" i="1" s="1"/>
  <c r="D1163" i="1"/>
  <c r="C1163" i="1"/>
  <c r="D1162" i="1"/>
  <c r="C1162" i="1"/>
  <c r="H1162" i="1" s="1"/>
  <c r="D1161" i="1"/>
  <c r="C1161" i="1"/>
  <c r="H1161" i="1" s="1"/>
  <c r="D1160" i="1"/>
  <c r="C1160" i="1"/>
  <c r="D1159" i="1"/>
  <c r="C1159" i="1"/>
  <c r="H1159" i="1" s="1"/>
  <c r="D1158" i="1"/>
  <c r="C1158" i="1"/>
  <c r="H1158" i="1" s="1"/>
  <c r="D1157" i="1"/>
  <c r="C1157" i="1"/>
  <c r="D1156" i="1"/>
  <c r="C1156" i="1"/>
  <c r="H1156" i="1" s="1"/>
  <c r="D1155" i="1"/>
  <c r="C1155" i="1"/>
  <c r="H1155" i="1" s="1"/>
  <c r="D1154" i="1"/>
  <c r="C1154" i="1"/>
  <c r="D1151" i="1"/>
  <c r="C1151" i="1"/>
  <c r="D1150" i="1"/>
  <c r="C1150" i="1"/>
  <c r="H1150" i="1" s="1"/>
  <c r="D1149" i="1"/>
  <c r="C1149" i="1"/>
  <c r="H1149" i="1" s="1"/>
  <c r="D1148" i="1"/>
  <c r="C1148" i="1"/>
  <c r="D1147" i="1"/>
  <c r="C1147" i="1"/>
  <c r="H1147" i="1" s="1"/>
  <c r="D1146" i="1"/>
  <c r="C1146" i="1"/>
  <c r="H1146" i="1" s="1"/>
  <c r="D1145" i="1"/>
  <c r="C1145" i="1"/>
  <c r="D1144" i="1"/>
  <c r="C1144" i="1"/>
  <c r="H1144" i="1" s="1"/>
  <c r="D1143" i="1"/>
  <c r="C1143" i="1"/>
  <c r="H1143" i="1" s="1"/>
  <c r="D1142" i="1"/>
  <c r="C1142" i="1"/>
  <c r="D1141" i="1"/>
  <c r="C1141" i="1"/>
  <c r="H1141" i="1" s="1"/>
  <c r="D1140" i="1"/>
  <c r="C1140" i="1"/>
  <c r="H1140" i="1" s="1"/>
  <c r="D1139" i="1"/>
  <c r="C1139" i="1"/>
  <c r="D1138" i="1"/>
  <c r="C1138" i="1"/>
  <c r="H1138" i="1" s="1"/>
  <c r="D1137" i="1"/>
  <c r="C1137" i="1"/>
  <c r="H1137" i="1" s="1"/>
  <c r="D1136" i="1"/>
  <c r="C1136" i="1"/>
  <c r="D1135" i="1"/>
  <c r="C1135" i="1"/>
  <c r="H1135" i="1" s="1"/>
  <c r="D1134" i="1"/>
  <c r="C1134" i="1"/>
  <c r="H1134" i="1" s="1"/>
  <c r="D1133" i="1"/>
  <c r="C1133" i="1"/>
  <c r="D1132" i="1"/>
  <c r="C1132" i="1"/>
  <c r="H1132" i="1" s="1"/>
  <c r="D1131" i="1"/>
  <c r="C1131" i="1"/>
  <c r="H1131" i="1" s="1"/>
  <c r="D1130" i="1"/>
  <c r="C1130" i="1"/>
  <c r="D1129" i="1"/>
  <c r="C1129" i="1"/>
  <c r="H1129" i="1" s="1"/>
  <c r="D1128" i="1"/>
  <c r="C1128" i="1"/>
  <c r="H1128" i="1" s="1"/>
  <c r="D1127" i="1"/>
  <c r="C1127" i="1"/>
  <c r="D1126" i="1"/>
  <c r="C1126" i="1"/>
  <c r="H1126" i="1" s="1"/>
  <c r="D1125" i="1"/>
  <c r="C1125" i="1"/>
  <c r="H1125" i="1" s="1"/>
  <c r="C1124" i="1"/>
  <c r="D1123" i="1"/>
  <c r="C1123" i="1"/>
  <c r="H1123" i="1" s="1"/>
  <c r="D1122" i="1"/>
  <c r="C1122" i="1"/>
  <c r="H1122" i="1" s="1"/>
  <c r="D1121" i="1"/>
  <c r="C1121" i="1"/>
  <c r="D1120" i="1"/>
  <c r="C1120" i="1"/>
  <c r="H1120" i="1" s="1"/>
  <c r="D1119" i="1"/>
  <c r="C1119" i="1"/>
  <c r="H1119" i="1" s="1"/>
  <c r="D1118" i="1"/>
  <c r="C1118" i="1"/>
  <c r="D1117" i="1"/>
  <c r="C1117" i="1"/>
  <c r="H1117" i="1" s="1"/>
  <c r="D1116" i="1"/>
  <c r="C1116" i="1"/>
  <c r="H1116" i="1" s="1"/>
  <c r="D1115" i="1"/>
  <c r="C1115" i="1"/>
  <c r="D1114" i="1"/>
  <c r="C1114" i="1"/>
  <c r="H1114" i="1" s="1"/>
  <c r="D1113" i="1"/>
  <c r="C1113" i="1"/>
  <c r="H1113" i="1" s="1"/>
  <c r="D1112" i="1"/>
  <c r="D1111" i="1"/>
  <c r="C1111" i="1"/>
  <c r="H1111" i="1" s="1"/>
  <c r="D1110" i="1"/>
  <c r="C1110" i="1"/>
  <c r="H1110" i="1" s="1"/>
  <c r="D1109" i="1"/>
  <c r="C1109" i="1"/>
  <c r="D1108" i="1"/>
  <c r="C1108" i="1"/>
  <c r="H1108" i="1" s="1"/>
  <c r="D1107" i="1"/>
  <c r="C1107" i="1"/>
  <c r="H1107" i="1" s="1"/>
  <c r="D1106" i="1"/>
  <c r="C1106" i="1"/>
  <c r="D1105" i="1"/>
  <c r="C1105" i="1"/>
  <c r="H1105" i="1" s="1"/>
  <c r="D1104" i="1"/>
  <c r="C1104" i="1"/>
  <c r="H1104" i="1" s="1"/>
  <c r="D1103" i="1"/>
  <c r="C1103" i="1"/>
  <c r="D1102" i="1"/>
  <c r="C1102" i="1"/>
  <c r="H1102" i="1" s="1"/>
  <c r="D1101" i="1"/>
  <c r="C1101" i="1"/>
  <c r="H1101" i="1" s="1"/>
  <c r="D1100" i="1"/>
  <c r="C1100" i="1"/>
  <c r="D1099" i="1"/>
  <c r="C1099" i="1"/>
  <c r="H1099" i="1" s="1"/>
  <c r="D1098" i="1"/>
  <c r="C1098" i="1"/>
  <c r="H1098" i="1" s="1"/>
  <c r="D1097" i="1"/>
  <c r="C1097" i="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C1041" i="1"/>
  <c r="H1041" i="1" s="1"/>
  <c r="D1040" i="1"/>
  <c r="C1040" i="1"/>
  <c r="D1039" i="1"/>
  <c r="C1039" i="1"/>
  <c r="H1039" i="1" s="1"/>
  <c r="D1038" i="1"/>
  <c r="C1038" i="1"/>
  <c r="H1038" i="1" s="1"/>
  <c r="D1037" i="1"/>
  <c r="C1037" i="1"/>
  <c r="D1036" i="1"/>
  <c r="C1036" i="1"/>
  <c r="H1036" i="1" s="1"/>
  <c r="D1035" i="1"/>
  <c r="C1035" i="1"/>
  <c r="H1035" i="1" s="1"/>
  <c r="D1034" i="1"/>
  <c r="C1034" i="1"/>
  <c r="D1033" i="1"/>
  <c r="C1033" i="1"/>
  <c r="H1033" i="1" s="1"/>
  <c r="D1032" i="1"/>
  <c r="C1032" i="1"/>
  <c r="H1032" i="1" s="1"/>
  <c r="D1031" i="1"/>
  <c r="C1031" i="1"/>
  <c r="D1030" i="1"/>
  <c r="C1030" i="1"/>
  <c r="H1030" i="1" s="1"/>
  <c r="D1029" i="1"/>
  <c r="C1029" i="1"/>
  <c r="H1029" i="1" s="1"/>
  <c r="D1028" i="1"/>
  <c r="C1028" i="1"/>
  <c r="D1027" i="1"/>
  <c r="C1027" i="1"/>
  <c r="H1027" i="1" s="1"/>
  <c r="D1026" i="1"/>
  <c r="C1026" i="1"/>
  <c r="H1026" i="1" s="1"/>
  <c r="D1025" i="1"/>
  <c r="C1025" i="1"/>
  <c r="D1024" i="1"/>
  <c r="C1024" i="1"/>
  <c r="H1024" i="1" s="1"/>
  <c r="D1023" i="1"/>
  <c r="C1023" i="1"/>
  <c r="H1023" i="1" s="1"/>
  <c r="D1022" i="1"/>
  <c r="C1022" i="1"/>
  <c r="D1021" i="1"/>
  <c r="C1021" i="1"/>
  <c r="H1021" i="1" s="1"/>
  <c r="D1020" i="1"/>
  <c r="C1020" i="1"/>
  <c r="H1020" i="1" s="1"/>
  <c r="D1019" i="1"/>
  <c r="C1019" i="1"/>
  <c r="D1018" i="1"/>
  <c r="C1018" i="1"/>
  <c r="H1018" i="1" s="1"/>
  <c r="D1017" i="1"/>
  <c r="C1017" i="1"/>
  <c r="H1017" i="1" s="1"/>
  <c r="D1016" i="1"/>
  <c r="C1016" i="1"/>
  <c r="D1015" i="1"/>
  <c r="C1015" i="1"/>
  <c r="H1015" i="1" s="1"/>
  <c r="D1014" i="1"/>
  <c r="C1014" i="1"/>
  <c r="H1014" i="1" s="1"/>
  <c r="D1013" i="1"/>
  <c r="C1013" i="1"/>
  <c r="D1012" i="1"/>
  <c r="C1012" i="1"/>
  <c r="H1012" i="1" s="1"/>
  <c r="D1011" i="1"/>
  <c r="C1011" i="1"/>
  <c r="H1011" i="1" s="1"/>
  <c r="D1010" i="1"/>
  <c r="C1010" i="1"/>
  <c r="D1009" i="1"/>
  <c r="C1009" i="1"/>
  <c r="H1009" i="1" s="1"/>
  <c r="D1008" i="1"/>
  <c r="C1008" i="1"/>
  <c r="H1008" i="1" s="1"/>
  <c r="D1007" i="1"/>
  <c r="C1007" i="1"/>
  <c r="D1006" i="1"/>
  <c r="C1006" i="1"/>
  <c r="H1006" i="1" s="1"/>
  <c r="D1005" i="1"/>
  <c r="C1005" i="1"/>
  <c r="H1005" i="1" s="1"/>
  <c r="D1004" i="1"/>
  <c r="C1004" i="1"/>
  <c r="D1003" i="1"/>
  <c r="C1003" i="1"/>
  <c r="H1003" i="1" s="1"/>
  <c r="D1002" i="1"/>
  <c r="C1002" i="1"/>
  <c r="H1002" i="1" s="1"/>
  <c r="D1001" i="1"/>
  <c r="C1001" i="1"/>
  <c r="D1000" i="1"/>
  <c r="C1000" i="1"/>
  <c r="H1000" i="1" s="1"/>
  <c r="D999" i="1"/>
  <c r="C999" i="1"/>
  <c r="H999" i="1" s="1"/>
  <c r="D998" i="1"/>
  <c r="C998" i="1"/>
  <c r="D997" i="1"/>
  <c r="C997" i="1"/>
  <c r="H997" i="1" s="1"/>
  <c r="D996" i="1"/>
  <c r="C996" i="1"/>
  <c r="H996" i="1" s="1"/>
  <c r="D995" i="1"/>
  <c r="C995" i="1"/>
  <c r="D994" i="1"/>
  <c r="C994" i="1"/>
  <c r="H994" i="1" s="1"/>
  <c r="D993" i="1"/>
  <c r="C993" i="1"/>
  <c r="H993" i="1" s="1"/>
  <c r="D992" i="1"/>
  <c r="C992" i="1"/>
  <c r="D991" i="1"/>
  <c r="C991" i="1"/>
  <c r="H991" i="1" s="1"/>
  <c r="D990" i="1"/>
  <c r="D989" i="1"/>
  <c r="C989" i="1"/>
  <c r="D988" i="1"/>
  <c r="C988" i="1"/>
  <c r="H988" i="1" s="1"/>
  <c r="D987" i="1"/>
  <c r="C987" i="1"/>
  <c r="H987" i="1" s="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2" i="1"/>
  <c r="C632" i="1"/>
  <c r="H632" i="1" s="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H572" i="1" s="1"/>
  <c r="D571" i="1"/>
  <c r="C571" i="1"/>
  <c r="D570" i="1"/>
  <c r="C570" i="1"/>
  <c r="D569" i="1"/>
  <c r="C569" i="1"/>
  <c r="H569" i="1" s="1"/>
  <c r="D568" i="1"/>
  <c r="C568" i="1"/>
  <c r="D567" i="1"/>
  <c r="C567" i="1"/>
  <c r="D566" i="1"/>
  <c r="C566" i="1"/>
  <c r="H566" i="1" s="1"/>
  <c r="D565" i="1"/>
  <c r="C565" i="1"/>
  <c r="D564" i="1"/>
  <c r="C564" i="1"/>
  <c r="D563" i="1"/>
  <c r="C563" i="1"/>
  <c r="H563" i="1" s="1"/>
  <c r="D562" i="1"/>
  <c r="C562" i="1"/>
  <c r="D561" i="1"/>
  <c r="D560" i="1"/>
  <c r="C560" i="1"/>
  <c r="H560" i="1" s="1"/>
  <c r="D559" i="1"/>
  <c r="C559" i="1"/>
  <c r="D558" i="1"/>
  <c r="C558" i="1"/>
  <c r="C557" i="1"/>
  <c r="D556" i="1"/>
  <c r="C556" i="1"/>
  <c r="D555" i="1"/>
  <c r="C555" i="1"/>
  <c r="D554" i="1"/>
  <c r="C554" i="1"/>
  <c r="H554" i="1" s="1"/>
  <c r="D553" i="1"/>
  <c r="C553" i="1"/>
  <c r="D552" i="1"/>
  <c r="C552" i="1"/>
  <c r="D551" i="1"/>
  <c r="C551" i="1"/>
  <c r="H551" i="1" s="1"/>
  <c r="D550" i="1"/>
  <c r="C550" i="1"/>
  <c r="D549" i="1"/>
  <c r="C549" i="1"/>
  <c r="D548" i="1"/>
  <c r="C548" i="1"/>
  <c r="H548" i="1" s="1"/>
  <c r="D547" i="1"/>
  <c r="C547" i="1"/>
  <c r="D546" i="1"/>
  <c r="C546" i="1"/>
  <c r="H546" i="1" s="1"/>
  <c r="D545" i="1"/>
  <c r="C545" i="1"/>
  <c r="H545" i="1" s="1"/>
  <c r="D544" i="1"/>
  <c r="C544" i="1"/>
  <c r="D543" i="1"/>
  <c r="C543" i="1"/>
  <c r="H543" i="1" s="1"/>
  <c r="D542" i="1"/>
  <c r="C542" i="1"/>
  <c r="H542" i="1" s="1"/>
  <c r="D541" i="1"/>
  <c r="C541" i="1"/>
  <c r="D540" i="1"/>
  <c r="C540" i="1"/>
  <c r="H540" i="1" s="1"/>
  <c r="D539" i="1"/>
  <c r="C539" i="1"/>
  <c r="H539" i="1" s="1"/>
  <c r="D538" i="1"/>
  <c r="C538" i="1"/>
  <c r="D537" i="1"/>
  <c r="D536" i="1"/>
  <c r="C536" i="1"/>
  <c r="H536" i="1" s="1"/>
  <c r="D535" i="1"/>
  <c r="C535" i="1"/>
  <c r="D534" i="1"/>
  <c r="C534" i="1"/>
  <c r="H534" i="1" s="1"/>
  <c r="D533" i="1"/>
  <c r="C533" i="1"/>
  <c r="H533" i="1" s="1"/>
  <c r="D532" i="1"/>
  <c r="D531" i="1"/>
  <c r="C531" i="1"/>
  <c r="H531" i="1" s="1"/>
  <c r="D530" i="1"/>
  <c r="C530" i="1"/>
  <c r="H530" i="1" s="1"/>
  <c r="D529" i="1"/>
  <c r="C529" i="1"/>
  <c r="D528" i="1"/>
  <c r="C528" i="1"/>
  <c r="H528" i="1" s="1"/>
  <c r="D527" i="1"/>
  <c r="C527" i="1"/>
  <c r="H527" i="1" s="1"/>
  <c r="D526" i="1"/>
  <c r="C526" i="1"/>
  <c r="D525" i="1"/>
  <c r="C525" i="1"/>
  <c r="H525" i="1" s="1"/>
  <c r="D524" i="1"/>
  <c r="C524" i="1"/>
  <c r="H524" i="1" s="1"/>
  <c r="D521" i="1"/>
  <c r="C521" i="1"/>
  <c r="H521" i="1" s="1"/>
  <c r="D520" i="1"/>
  <c r="C520" i="1"/>
  <c r="D519" i="1"/>
  <c r="C519" i="1"/>
  <c r="H519" i="1" s="1"/>
  <c r="D518" i="1"/>
  <c r="C518" i="1"/>
  <c r="H518" i="1" s="1"/>
  <c r="D517" i="1"/>
  <c r="C517" i="1"/>
  <c r="D516" i="1"/>
  <c r="C516" i="1"/>
  <c r="H516" i="1" s="1"/>
  <c r="D515" i="1"/>
  <c r="C515" i="1"/>
  <c r="H515" i="1" s="1"/>
  <c r="D514" i="1"/>
  <c r="C514" i="1"/>
  <c r="D513" i="1"/>
  <c r="C513" i="1"/>
  <c r="H513" i="1" s="1"/>
  <c r="D512" i="1"/>
  <c r="C512" i="1"/>
  <c r="H512" i="1" s="1"/>
  <c r="D511" i="1"/>
  <c r="C511" i="1"/>
  <c r="D510" i="1"/>
  <c r="C510" i="1"/>
  <c r="H510" i="1" s="1"/>
  <c r="D509" i="1"/>
  <c r="D508" i="1"/>
  <c r="C508" i="1"/>
  <c r="D507" i="1"/>
  <c r="C507" i="1"/>
  <c r="H507" i="1" s="1"/>
  <c r="D506" i="1"/>
  <c r="C506" i="1"/>
  <c r="H506" i="1" s="1"/>
  <c r="D505" i="1"/>
  <c r="C505" i="1"/>
  <c r="D504" i="1"/>
  <c r="C504" i="1"/>
  <c r="H504" i="1" s="1"/>
  <c r="D503" i="1"/>
  <c r="C503" i="1"/>
  <c r="H503" i="1" s="1"/>
  <c r="D502" i="1"/>
  <c r="C502" i="1"/>
  <c r="D501" i="1"/>
  <c r="C501" i="1"/>
  <c r="H501" i="1" s="1"/>
  <c r="D500" i="1"/>
  <c r="C500" i="1"/>
  <c r="H500" i="1" s="1"/>
  <c r="D499" i="1"/>
  <c r="C499" i="1"/>
  <c r="D498" i="1"/>
  <c r="C498" i="1"/>
  <c r="H498" i="1" s="1"/>
  <c r="D497" i="1"/>
  <c r="C497" i="1"/>
  <c r="H497" i="1" s="1"/>
  <c r="D496" i="1"/>
  <c r="C496" i="1"/>
  <c r="D495" i="1"/>
  <c r="C495" i="1"/>
  <c r="H495" i="1" s="1"/>
  <c r="D494" i="1"/>
  <c r="C494" i="1"/>
  <c r="H494" i="1" s="1"/>
  <c r="D493" i="1"/>
  <c r="C493" i="1"/>
  <c r="D492" i="1"/>
  <c r="C492" i="1"/>
  <c r="H492" i="1" s="1"/>
  <c r="D491" i="1"/>
  <c r="C491" i="1"/>
  <c r="H491" i="1" s="1"/>
  <c r="D490" i="1"/>
  <c r="C490" i="1"/>
  <c r="D489" i="1"/>
  <c r="C489" i="1"/>
  <c r="H489" i="1" s="1"/>
  <c r="D488" i="1"/>
  <c r="C488" i="1"/>
  <c r="H488" i="1" s="1"/>
  <c r="D487" i="1"/>
  <c r="C487" i="1"/>
  <c r="D486" i="1"/>
  <c r="C486" i="1"/>
  <c r="H486" i="1" s="1"/>
  <c r="D485" i="1"/>
  <c r="C485" i="1"/>
  <c r="H485" i="1" s="1"/>
  <c r="D484" i="1"/>
  <c r="C484" i="1"/>
  <c r="D483" i="1"/>
  <c r="C483" i="1"/>
  <c r="H483" i="1" s="1"/>
  <c r="D482" i="1"/>
  <c r="C482" i="1"/>
  <c r="H482" i="1" s="1"/>
  <c r="D481" i="1"/>
  <c r="C481" i="1"/>
  <c r="D480" i="1"/>
  <c r="C480" i="1"/>
  <c r="H480" i="1" s="1"/>
  <c r="D479" i="1"/>
  <c r="C479" i="1"/>
  <c r="H479" i="1" s="1"/>
  <c r="D478" i="1"/>
  <c r="D477" i="1"/>
  <c r="C477" i="1"/>
  <c r="H477" i="1" s="1"/>
  <c r="D476" i="1"/>
  <c r="C476" i="1"/>
  <c r="H476" i="1" s="1"/>
  <c r="D475" i="1"/>
  <c r="C475" i="1"/>
  <c r="D474" i="1"/>
  <c r="C474" i="1"/>
  <c r="H474" i="1" s="1"/>
  <c r="D473" i="1"/>
  <c r="C473" i="1"/>
  <c r="H473" i="1" s="1"/>
  <c r="D472" i="1"/>
  <c r="C472" i="1"/>
  <c r="D471" i="1"/>
  <c r="C471" i="1"/>
  <c r="H471" i="1" s="1"/>
  <c r="D470" i="1"/>
  <c r="C470" i="1"/>
  <c r="H470" i="1" s="1"/>
  <c r="D469" i="1"/>
  <c r="C469" i="1"/>
  <c r="D468" i="1"/>
  <c r="C468" i="1"/>
  <c r="H468" i="1" s="1"/>
  <c r="D467" i="1"/>
  <c r="C467" i="1"/>
  <c r="H467" i="1" s="1"/>
  <c r="D466" i="1"/>
  <c r="D465" i="1"/>
  <c r="C465" i="1"/>
  <c r="H465" i="1" s="1"/>
  <c r="D464" i="1"/>
  <c r="C464" i="1"/>
  <c r="H464" i="1" s="1"/>
  <c r="D463" i="1"/>
  <c r="C463" i="1"/>
  <c r="D462" i="1"/>
  <c r="C462" i="1"/>
  <c r="H462" i="1" s="1"/>
  <c r="D461" i="1"/>
  <c r="C461" i="1"/>
  <c r="H461" i="1" s="1"/>
  <c r="D460" i="1"/>
  <c r="C460" i="1"/>
  <c r="D459" i="1"/>
  <c r="C459" i="1"/>
  <c r="H459" i="1" s="1"/>
  <c r="D458" i="1"/>
  <c r="C458" i="1"/>
  <c r="H458" i="1" s="1"/>
  <c r="D457" i="1"/>
  <c r="C457" i="1"/>
  <c r="D456" i="1"/>
  <c r="C456" i="1"/>
  <c r="H456" i="1" s="1"/>
  <c r="D455" i="1"/>
  <c r="C455" i="1"/>
  <c r="H455" i="1" s="1"/>
  <c r="D454" i="1"/>
  <c r="C454" i="1"/>
  <c r="D453" i="1"/>
  <c r="D452" i="1"/>
  <c r="C452" i="1"/>
  <c r="H452" i="1" s="1"/>
  <c r="D451" i="1"/>
  <c r="C451" i="1"/>
  <c r="D450" i="1"/>
  <c r="C450" i="1"/>
  <c r="H450" i="1" s="1"/>
  <c r="D449" i="1"/>
  <c r="C449" i="1"/>
  <c r="H449" i="1" s="1"/>
  <c r="D448" i="1"/>
  <c r="C448" i="1"/>
  <c r="D447" i="1"/>
  <c r="C447" i="1"/>
  <c r="H447" i="1" s="1"/>
  <c r="D446" i="1"/>
  <c r="C446" i="1"/>
  <c r="H446" i="1" s="1"/>
  <c r="D445" i="1"/>
  <c r="C445" i="1"/>
  <c r="D444" i="1"/>
  <c r="C444" i="1"/>
  <c r="H444" i="1" s="1"/>
  <c r="D443" i="1"/>
  <c r="C443" i="1"/>
  <c r="H443" i="1" s="1"/>
  <c r="D442" i="1"/>
  <c r="C442" i="1"/>
  <c r="D441" i="1"/>
  <c r="C441" i="1"/>
  <c r="H441" i="1" s="1"/>
  <c r="D440" i="1"/>
  <c r="C440" i="1"/>
  <c r="H440" i="1" s="1"/>
  <c r="D439" i="1"/>
  <c r="C439" i="1"/>
  <c r="D438" i="1"/>
  <c r="C438" i="1"/>
  <c r="H438" i="1" s="1"/>
  <c r="D437" i="1"/>
  <c r="C437" i="1"/>
  <c r="H437" i="1" s="1"/>
  <c r="D436" i="1"/>
  <c r="C436" i="1"/>
  <c r="D435" i="1"/>
  <c r="C435" i="1"/>
  <c r="H435" i="1" s="1"/>
  <c r="D434" i="1"/>
  <c r="C434" i="1"/>
  <c r="H434" i="1" s="1"/>
  <c r="D433" i="1"/>
  <c r="C433" i="1"/>
  <c r="D432" i="1"/>
  <c r="C432" i="1"/>
  <c r="H432" i="1" s="1"/>
  <c r="D431" i="1"/>
  <c r="C431" i="1"/>
  <c r="H431" i="1" s="1"/>
  <c r="D430" i="1"/>
  <c r="C430" i="1"/>
  <c r="D429" i="1"/>
  <c r="C429" i="1"/>
  <c r="H429" i="1" s="1"/>
  <c r="D428" i="1"/>
  <c r="C428" i="1"/>
  <c r="H428" i="1" s="1"/>
  <c r="D427" i="1"/>
  <c r="C427" i="1"/>
  <c r="D426" i="1"/>
  <c r="C426" i="1"/>
  <c r="H426" i="1" s="1"/>
  <c r="D425" i="1"/>
  <c r="C425" i="1"/>
  <c r="H425" i="1" s="1"/>
  <c r="D424" i="1"/>
  <c r="C424" i="1"/>
  <c r="D423" i="1"/>
  <c r="C423" i="1"/>
  <c r="H423" i="1" s="1"/>
  <c r="D422" i="1"/>
  <c r="C422" i="1"/>
  <c r="H422" i="1" s="1"/>
  <c r="D421" i="1"/>
  <c r="C421" i="1"/>
  <c r="D420" i="1"/>
  <c r="C420" i="1"/>
  <c r="H420" i="1" s="1"/>
  <c r="D419" i="1"/>
  <c r="C419" i="1"/>
  <c r="H419" i="1" s="1"/>
  <c r="D418" i="1"/>
  <c r="C418" i="1"/>
  <c r="D417" i="1"/>
  <c r="C417" i="1"/>
  <c r="H417" i="1" s="1"/>
  <c r="D416" i="1"/>
  <c r="C416" i="1"/>
  <c r="H416" i="1" s="1"/>
  <c r="D415" i="1"/>
  <c r="D413" i="1"/>
  <c r="C413" i="1"/>
  <c r="H413" i="1" s="1"/>
  <c r="D412" i="1"/>
  <c r="C412" i="1"/>
  <c r="C411" i="1"/>
  <c r="D406" i="1"/>
  <c r="C406" i="1"/>
  <c r="H406" i="1" s="1"/>
  <c r="D405" i="1"/>
  <c r="C405" i="1"/>
  <c r="D404" i="1"/>
  <c r="C404" i="1"/>
  <c r="H404" i="1" s="1"/>
  <c r="D401" i="1"/>
  <c r="C401" i="1"/>
  <c r="H401" i="1" s="1"/>
  <c r="D400" i="1"/>
  <c r="C400" i="1"/>
  <c r="H400" i="1" s="1"/>
  <c r="D399" i="1"/>
  <c r="C399" i="1"/>
  <c r="D398" i="1"/>
  <c r="C398" i="1"/>
  <c r="H398" i="1" s="1"/>
  <c r="D397" i="1"/>
  <c r="C397" i="1"/>
  <c r="H397" i="1" s="1"/>
  <c r="D396" i="1"/>
  <c r="C396" i="1"/>
  <c r="C395" i="1"/>
  <c r="D394" i="1"/>
  <c r="C394" i="1"/>
  <c r="H394" i="1" s="1"/>
  <c r="D393" i="1"/>
  <c r="C393" i="1"/>
  <c r="D392" i="1"/>
  <c r="C392" i="1"/>
  <c r="H392" i="1" s="1"/>
  <c r="D390" i="1"/>
  <c r="C390" i="1"/>
  <c r="D389" i="1"/>
  <c r="C389" i="1"/>
  <c r="H389" i="1" s="1"/>
  <c r="D388" i="1"/>
  <c r="C388" i="1"/>
  <c r="H388" i="1" s="1"/>
  <c r="D387" i="1"/>
  <c r="C387" i="1"/>
  <c r="D386" i="1"/>
  <c r="C386" i="1"/>
  <c r="H386" i="1" s="1"/>
  <c r="D385" i="1"/>
  <c r="C385" i="1"/>
  <c r="H385" i="1" s="1"/>
  <c r="D384" i="1"/>
  <c r="C384" i="1"/>
  <c r="D383" i="1"/>
  <c r="C383" i="1"/>
  <c r="H383" i="1" s="1"/>
  <c r="D382" i="1"/>
  <c r="C382" i="1"/>
  <c r="H382" i="1" s="1"/>
  <c r="D381" i="1"/>
  <c r="C381" i="1"/>
  <c r="D380" i="1"/>
  <c r="C380" i="1"/>
  <c r="H380" i="1" s="1"/>
  <c r="D379" i="1"/>
  <c r="C379" i="1"/>
  <c r="H379" i="1" s="1"/>
  <c r="D378" i="1"/>
  <c r="C378" i="1"/>
  <c r="D377" i="1"/>
  <c r="C377" i="1"/>
  <c r="H377" i="1" s="1"/>
  <c r="D376" i="1"/>
  <c r="C376" i="1"/>
  <c r="H376" i="1" s="1"/>
  <c r="D375" i="1"/>
  <c r="C375" i="1"/>
  <c r="D374" i="1"/>
  <c r="C374" i="1"/>
  <c r="H374" i="1" s="1"/>
  <c r="D373" i="1"/>
  <c r="C373" i="1"/>
  <c r="H373" i="1" s="1"/>
  <c r="D372" i="1"/>
  <c r="C372" i="1"/>
  <c r="D371" i="1"/>
  <c r="C371" i="1"/>
  <c r="H371" i="1" s="1"/>
  <c r="D370" i="1"/>
  <c r="C370" i="1"/>
  <c r="H370" i="1" s="1"/>
  <c r="D369" i="1"/>
  <c r="C369" i="1"/>
  <c r="D368" i="1"/>
  <c r="C368" i="1"/>
  <c r="H368" i="1" s="1"/>
  <c r="D367" i="1"/>
  <c r="C367" i="1"/>
  <c r="H367" i="1" s="1"/>
  <c r="D366" i="1"/>
  <c r="C366" i="1"/>
  <c r="D365" i="1"/>
  <c r="C365" i="1"/>
  <c r="H365" i="1" s="1"/>
  <c r="D364" i="1"/>
  <c r="C364" i="1"/>
  <c r="H364" i="1" s="1"/>
  <c r="D363" i="1"/>
  <c r="C363" i="1"/>
  <c r="D362" i="1"/>
  <c r="C362" i="1"/>
  <c r="H362" i="1" s="1"/>
  <c r="D361" i="1"/>
  <c r="C361" i="1"/>
  <c r="H361" i="1" s="1"/>
  <c r="D360" i="1"/>
  <c r="C360" i="1"/>
  <c r="D359" i="1"/>
  <c r="C359" i="1"/>
  <c r="H359" i="1" s="1"/>
  <c r="C358" i="1"/>
  <c r="D357" i="1"/>
  <c r="C357" i="1"/>
  <c r="D356" i="1"/>
  <c r="C356" i="1"/>
  <c r="H356" i="1" s="1"/>
  <c r="D355" i="1"/>
  <c r="C355" i="1"/>
  <c r="H355" i="1" s="1"/>
  <c r="D354" i="1"/>
  <c r="C354" i="1"/>
  <c r="D353" i="1"/>
  <c r="C353" i="1"/>
  <c r="H353" i="1" s="1"/>
  <c r="D352" i="1"/>
  <c r="C352" i="1"/>
  <c r="H352" i="1" s="1"/>
  <c r="D351" i="1"/>
  <c r="C351" i="1"/>
  <c r="D350" i="1"/>
  <c r="C350" i="1"/>
  <c r="H350" i="1" s="1"/>
  <c r="D349" i="1"/>
  <c r="C349" i="1"/>
  <c r="H349" i="1" s="1"/>
  <c r="D348" i="1"/>
  <c r="C348" i="1"/>
  <c r="D347" i="1"/>
  <c r="C347" i="1"/>
  <c r="H347" i="1" s="1"/>
  <c r="D346" i="1"/>
  <c r="D344" i="1"/>
  <c r="C344" i="1"/>
  <c r="H344" i="1" s="1"/>
  <c r="C343" i="1"/>
  <c r="H343" i="1" s="1"/>
  <c r="D342" i="1"/>
  <c r="C342" i="1"/>
  <c r="D341" i="1"/>
  <c r="C341" i="1"/>
  <c r="H341" i="1" s="1"/>
  <c r="D340" i="1"/>
  <c r="C340" i="1"/>
  <c r="H340" i="1" s="1"/>
  <c r="D339" i="1"/>
  <c r="D338" i="1"/>
  <c r="C338" i="1"/>
  <c r="H338" i="1" s="1"/>
  <c r="D337" i="1"/>
  <c r="C337" i="1"/>
  <c r="H337" i="1" s="1"/>
  <c r="D336" i="1"/>
  <c r="C336" i="1"/>
  <c r="D335" i="1"/>
  <c r="C335" i="1"/>
  <c r="H335" i="1" s="1"/>
  <c r="D334" i="1"/>
  <c r="C334" i="1"/>
  <c r="H334" i="1" s="1"/>
  <c r="D333" i="1"/>
  <c r="C333" i="1"/>
  <c r="D332" i="1"/>
  <c r="C332" i="1"/>
  <c r="H332" i="1" s="1"/>
  <c r="D331" i="1"/>
  <c r="C331" i="1"/>
  <c r="H331" i="1" s="1"/>
  <c r="D330" i="1"/>
  <c r="C330" i="1"/>
  <c r="D329" i="1"/>
  <c r="C329" i="1"/>
  <c r="H329" i="1" s="1"/>
  <c r="D328" i="1"/>
  <c r="C328" i="1"/>
  <c r="H328" i="1" s="1"/>
  <c r="D327" i="1"/>
  <c r="C327" i="1"/>
  <c r="D326" i="1"/>
  <c r="C326" i="1"/>
  <c r="H326" i="1" s="1"/>
  <c r="D325" i="1"/>
  <c r="C325" i="1"/>
  <c r="H325" i="1" s="1"/>
  <c r="D324" i="1"/>
  <c r="C324" i="1"/>
  <c r="D323" i="1"/>
  <c r="C323" i="1"/>
  <c r="H323" i="1" s="1"/>
  <c r="D322" i="1"/>
  <c r="C322" i="1"/>
  <c r="H322" i="1" s="1"/>
  <c r="D321" i="1"/>
  <c r="C321" i="1"/>
  <c r="D320" i="1"/>
  <c r="C320" i="1"/>
  <c r="H320" i="1" s="1"/>
  <c r="D319" i="1"/>
  <c r="C319" i="1"/>
  <c r="H319" i="1" s="1"/>
  <c r="D318" i="1"/>
  <c r="C318" i="1"/>
  <c r="D317" i="1"/>
  <c r="C317" i="1"/>
  <c r="H317" i="1" s="1"/>
  <c r="D316" i="1"/>
  <c r="C316" i="1"/>
  <c r="H316" i="1" s="1"/>
  <c r="D315" i="1"/>
  <c r="C315" i="1"/>
  <c r="D314" i="1"/>
  <c r="C314" i="1"/>
  <c r="H314" i="1" s="1"/>
  <c r="D313" i="1"/>
  <c r="C313" i="1"/>
  <c r="H313" i="1" s="1"/>
  <c r="D312" i="1"/>
  <c r="C312" i="1"/>
  <c r="D311" i="1"/>
  <c r="C311" i="1"/>
  <c r="H311" i="1" s="1"/>
  <c r="D310" i="1"/>
  <c r="C310" i="1"/>
  <c r="H310" i="1" s="1"/>
  <c r="D309" i="1"/>
  <c r="C309" i="1"/>
  <c r="D308" i="1"/>
  <c r="C308" i="1"/>
  <c r="H308" i="1" s="1"/>
  <c r="D307" i="1"/>
  <c r="C307" i="1"/>
  <c r="H307" i="1" s="1"/>
  <c r="C306" i="1"/>
  <c r="D305" i="1"/>
  <c r="C305" i="1"/>
  <c r="H305" i="1" s="1"/>
  <c r="D304" i="1"/>
  <c r="C304" i="1"/>
  <c r="H304" i="1" s="1"/>
  <c r="D303" i="1"/>
  <c r="C303" i="1"/>
  <c r="D302" i="1"/>
  <c r="C302" i="1"/>
  <c r="H302" i="1" s="1"/>
  <c r="D301" i="1"/>
  <c r="C301" i="1"/>
  <c r="H301" i="1" s="1"/>
  <c r="D300" i="1"/>
  <c r="C300" i="1"/>
  <c r="D299" i="1"/>
  <c r="C299" i="1"/>
  <c r="H299" i="1" s="1"/>
  <c r="D298" i="1"/>
  <c r="C298" i="1"/>
  <c r="H298" i="1" s="1"/>
  <c r="D297" i="1"/>
  <c r="C297" i="1"/>
  <c r="D296" i="1"/>
  <c r="C296" i="1"/>
  <c r="H296" i="1" s="1"/>
  <c r="D295" i="1"/>
  <c r="C295" i="1"/>
  <c r="H295" i="1" s="1"/>
  <c r="D294" i="1"/>
  <c r="D292" i="1"/>
  <c r="C292" i="1"/>
  <c r="H292" i="1" s="1"/>
  <c r="D291" i="1"/>
  <c r="C291" i="1"/>
  <c r="D290" i="1"/>
  <c r="C290" i="1"/>
  <c r="H290" i="1" s="1"/>
  <c r="D289" i="1"/>
  <c r="C289" i="1"/>
  <c r="H289" i="1" s="1"/>
  <c r="D288" i="1"/>
  <c r="C288" i="1"/>
  <c r="D284" i="1"/>
  <c r="C284" i="1"/>
  <c r="H284" i="1" s="1"/>
  <c r="D283" i="1"/>
  <c r="C283" i="1"/>
  <c r="D282" i="1"/>
  <c r="C282" i="1"/>
  <c r="H282" i="1" s="1"/>
  <c r="D281" i="1"/>
  <c r="C281" i="1"/>
  <c r="H281" i="1" s="1"/>
  <c r="D280" i="1"/>
  <c r="C280" i="1"/>
  <c r="D279" i="1"/>
  <c r="C279" i="1"/>
  <c r="H279" i="1" s="1"/>
  <c r="D278" i="1"/>
  <c r="C278" i="1"/>
  <c r="H278" i="1" s="1"/>
  <c r="D277" i="1"/>
  <c r="C277" i="1"/>
  <c r="D276" i="1"/>
  <c r="C276" i="1"/>
  <c r="H276" i="1" s="1"/>
  <c r="D275" i="1"/>
  <c r="C275" i="1"/>
  <c r="H275" i="1" s="1"/>
  <c r="D274" i="1"/>
  <c r="C274" i="1"/>
  <c r="D273" i="1"/>
  <c r="C273" i="1"/>
  <c r="H273" i="1" s="1"/>
  <c r="D272" i="1"/>
  <c r="C272" i="1"/>
  <c r="H272" i="1" s="1"/>
  <c r="D271" i="1"/>
  <c r="C271" i="1"/>
  <c r="D270" i="1"/>
  <c r="C270" i="1"/>
  <c r="H270" i="1" s="1"/>
  <c r="D269" i="1"/>
  <c r="C269" i="1"/>
  <c r="H269" i="1" s="1"/>
  <c r="D268" i="1"/>
  <c r="C268" i="1"/>
  <c r="D267" i="1"/>
  <c r="C267" i="1"/>
  <c r="H267" i="1" s="1"/>
  <c r="D266" i="1"/>
  <c r="C266" i="1"/>
  <c r="H266" i="1" s="1"/>
  <c r="D265" i="1"/>
  <c r="C265" i="1"/>
  <c r="D264" i="1"/>
  <c r="C264" i="1"/>
  <c r="H264" i="1" s="1"/>
  <c r="D263" i="1"/>
  <c r="C263" i="1"/>
  <c r="H263" i="1" s="1"/>
  <c r="D262" i="1"/>
  <c r="C262" i="1"/>
  <c r="D261" i="1"/>
  <c r="C261" i="1"/>
  <c r="H261" i="1" s="1"/>
  <c r="D260" i="1"/>
  <c r="C260" i="1"/>
  <c r="H260" i="1" s="1"/>
  <c r="D259" i="1"/>
  <c r="D258" i="1"/>
  <c r="C258" i="1"/>
  <c r="H258" i="1" s="1"/>
  <c r="D257" i="1"/>
  <c r="C257" i="1"/>
  <c r="H257" i="1" s="1"/>
  <c r="D256" i="1"/>
  <c r="C256" i="1"/>
  <c r="D255" i="1"/>
  <c r="C255" i="1"/>
  <c r="H255" i="1" s="1"/>
  <c r="D254" i="1"/>
  <c r="C254" i="1"/>
  <c r="H254" i="1" s="1"/>
  <c r="D253" i="1"/>
  <c r="C253" i="1"/>
  <c r="D252" i="1"/>
  <c r="C252" i="1"/>
  <c r="H252" i="1" s="1"/>
  <c r="D251" i="1"/>
  <c r="C251" i="1"/>
  <c r="H251" i="1" s="1"/>
  <c r="D250" i="1"/>
  <c r="C250" i="1"/>
  <c r="D249" i="1"/>
  <c r="C249" i="1"/>
  <c r="H249" i="1" s="1"/>
  <c r="D248" i="1"/>
  <c r="D247" i="1"/>
  <c r="C247" i="1"/>
  <c r="D246" i="1"/>
  <c r="C246" i="1"/>
  <c r="D245" i="1"/>
  <c r="C245" i="1"/>
  <c r="H245" i="1" s="1"/>
  <c r="D244" i="1"/>
  <c r="C244" i="1"/>
  <c r="D243" i="1"/>
  <c r="C243" i="1"/>
  <c r="D242" i="1"/>
  <c r="C242" i="1"/>
  <c r="H242" i="1" s="1"/>
  <c r="D241" i="1"/>
  <c r="C241" i="1"/>
  <c r="D240" i="1"/>
  <c r="C240" i="1"/>
  <c r="H240" i="1" s="1"/>
  <c r="D239" i="1"/>
  <c r="C239" i="1"/>
  <c r="H239" i="1" s="1"/>
  <c r="D238" i="1"/>
  <c r="C238" i="1"/>
  <c r="D237" i="1"/>
  <c r="C237" i="1"/>
  <c r="H237" i="1" s="1"/>
  <c r="D236" i="1"/>
  <c r="C236" i="1"/>
  <c r="H236" i="1" s="1"/>
  <c r="D235" i="1"/>
  <c r="C235" i="1"/>
  <c r="D234" i="1"/>
  <c r="C234" i="1"/>
  <c r="H234" i="1" s="1"/>
  <c r="D233" i="1"/>
  <c r="C233" i="1"/>
  <c r="H233" i="1" s="1"/>
  <c r="D232" i="1"/>
  <c r="C232" i="1"/>
  <c r="D231" i="1"/>
  <c r="C231" i="1"/>
  <c r="H231" i="1" s="1"/>
  <c r="D230" i="1"/>
  <c r="C230" i="1"/>
  <c r="H230" i="1" s="1"/>
  <c r="D229" i="1"/>
  <c r="C229" i="1"/>
  <c r="D228" i="1"/>
  <c r="C228" i="1"/>
  <c r="H228" i="1" s="1"/>
  <c r="D227" i="1"/>
  <c r="C227" i="1"/>
  <c r="H227" i="1" s="1"/>
  <c r="D226" i="1"/>
  <c r="C226" i="1"/>
  <c r="D225" i="1"/>
  <c r="C225" i="1"/>
  <c r="H225" i="1" s="1"/>
  <c r="D224" i="1"/>
  <c r="C224" i="1"/>
  <c r="H224" i="1" s="1"/>
  <c r="D223" i="1"/>
  <c r="C223" i="1"/>
  <c r="D222" i="1"/>
  <c r="C222" i="1"/>
  <c r="H222" i="1" s="1"/>
  <c r="D221" i="1"/>
  <c r="C221" i="1"/>
  <c r="H221" i="1" s="1"/>
  <c r="D219" i="1"/>
  <c r="C219" i="1"/>
  <c r="H219" i="1" s="1"/>
  <c r="D218" i="1"/>
  <c r="C218" i="1"/>
  <c r="H218" i="1" s="1"/>
  <c r="D217" i="1"/>
  <c r="C217" i="1"/>
  <c r="D216" i="1"/>
  <c r="C216" i="1"/>
  <c r="H216" i="1" s="1"/>
  <c r="D215" i="1"/>
  <c r="C215" i="1"/>
  <c r="H215" i="1" s="1"/>
  <c r="D214" i="1"/>
  <c r="C214" i="1"/>
  <c r="D213" i="1"/>
  <c r="C213" i="1"/>
  <c r="H213" i="1" s="1"/>
  <c r="D212" i="1"/>
  <c r="C212" i="1"/>
  <c r="H212" i="1" s="1"/>
  <c r="D211" i="1"/>
  <c r="D210" i="1"/>
  <c r="C210" i="1"/>
  <c r="H210" i="1" s="1"/>
  <c r="D209" i="1"/>
  <c r="C209" i="1"/>
  <c r="H209" i="1" s="1"/>
  <c r="D208" i="1"/>
  <c r="C208" i="1"/>
  <c r="D207" i="1"/>
  <c r="C207" i="1"/>
  <c r="H207" i="1" s="1"/>
  <c r="D206" i="1"/>
  <c r="C206" i="1"/>
  <c r="H206" i="1" s="1"/>
  <c r="D205" i="1"/>
  <c r="C205" i="1"/>
  <c r="D204" i="1"/>
  <c r="C204" i="1"/>
  <c r="H204" i="1" s="1"/>
  <c r="D203" i="1"/>
  <c r="C203" i="1"/>
  <c r="H203" i="1" s="1"/>
  <c r="D202" i="1"/>
  <c r="C202" i="1"/>
  <c r="D201" i="1"/>
  <c r="C201" i="1"/>
  <c r="H201" i="1" s="1"/>
  <c r="D200" i="1"/>
  <c r="C200" i="1"/>
  <c r="H200" i="1" s="1"/>
  <c r="D199" i="1"/>
  <c r="C199" i="1"/>
  <c r="D198" i="1"/>
  <c r="C198" i="1"/>
  <c r="H198" i="1" s="1"/>
  <c r="D197" i="1"/>
  <c r="C197" i="1"/>
  <c r="H197" i="1" s="1"/>
  <c r="D196" i="1"/>
  <c r="C196" i="1"/>
  <c r="D195" i="1"/>
  <c r="C195" i="1"/>
  <c r="H195" i="1" s="1"/>
  <c r="D194" i="1"/>
  <c r="C194" i="1"/>
  <c r="H194" i="1" s="1"/>
  <c r="D193" i="1"/>
  <c r="C193" i="1"/>
  <c r="D191" i="1"/>
  <c r="C191" i="1"/>
  <c r="H191" i="1" s="1"/>
  <c r="D190" i="1"/>
  <c r="C190" i="1"/>
  <c r="D189" i="1"/>
  <c r="C189" i="1"/>
  <c r="H189" i="1" s="1"/>
  <c r="D188" i="1"/>
  <c r="C188" i="1"/>
  <c r="H188" i="1" s="1"/>
  <c r="D187" i="1"/>
  <c r="C187" i="1"/>
  <c r="D186" i="1"/>
  <c r="C186" i="1"/>
  <c r="H186" i="1" s="1"/>
  <c r="D185" i="1"/>
  <c r="C185" i="1"/>
  <c r="H185" i="1" s="1"/>
  <c r="D184" i="1"/>
  <c r="C184" i="1"/>
  <c r="D183" i="1"/>
  <c r="C183" i="1"/>
  <c r="H183" i="1" s="1"/>
  <c r="D182" i="1"/>
  <c r="C182" i="1"/>
  <c r="H182" i="1" s="1"/>
  <c r="D181" i="1"/>
  <c r="C181" i="1"/>
  <c r="D180" i="1"/>
  <c r="C180" i="1"/>
  <c r="H180" i="1" s="1"/>
  <c r="D179" i="1"/>
  <c r="C179" i="1"/>
  <c r="H179" i="1" s="1"/>
  <c r="D178" i="1"/>
  <c r="C178" i="1"/>
  <c r="D177" i="1"/>
  <c r="C177" i="1"/>
  <c r="H177" i="1" s="1"/>
  <c r="D176" i="1"/>
  <c r="C176" i="1"/>
  <c r="H176" i="1" s="1"/>
  <c r="D175" i="1"/>
  <c r="C175" i="1"/>
  <c r="D174" i="1"/>
  <c r="C174" i="1"/>
  <c r="H174" i="1" s="1"/>
  <c r="D173" i="1"/>
  <c r="C173" i="1"/>
  <c r="H173" i="1" s="1"/>
  <c r="D172" i="1"/>
  <c r="C172" i="1"/>
  <c r="D171" i="1"/>
  <c r="C171" i="1"/>
  <c r="H171" i="1" s="1"/>
  <c r="D170" i="1"/>
  <c r="C170" i="1"/>
  <c r="H170" i="1" s="1"/>
  <c r="D169" i="1"/>
  <c r="C169" i="1"/>
  <c r="D168" i="1"/>
  <c r="C168" i="1"/>
  <c r="H168" i="1" s="1"/>
  <c r="D167" i="1"/>
  <c r="C167" i="1"/>
  <c r="H167" i="1" s="1"/>
  <c r="D166" i="1"/>
  <c r="C166" i="1"/>
  <c r="D165" i="1"/>
  <c r="C165" i="1"/>
  <c r="H165" i="1" s="1"/>
  <c r="D164" i="1"/>
  <c r="C164" i="1"/>
  <c r="H164" i="1" s="1"/>
  <c r="D163" i="1"/>
  <c r="C163" i="1"/>
  <c r="D162" i="1"/>
  <c r="C162" i="1"/>
  <c r="H162" i="1" s="1"/>
  <c r="D161" i="1"/>
  <c r="C161" i="1"/>
  <c r="H161" i="1" s="1"/>
  <c r="D160" i="1"/>
  <c r="C160" i="1"/>
  <c r="D159" i="1"/>
  <c r="C159" i="1"/>
  <c r="H159" i="1" s="1"/>
  <c r="D158" i="1"/>
  <c r="C158" i="1"/>
  <c r="H158" i="1" s="1"/>
  <c r="D157" i="1"/>
  <c r="C157" i="1"/>
  <c r="D156" i="1"/>
  <c r="C156" i="1"/>
  <c r="H156" i="1" s="1"/>
  <c r="D155" i="1"/>
  <c r="C155" i="1"/>
  <c r="H155" i="1" s="1"/>
  <c r="D154" i="1"/>
  <c r="C154" i="1"/>
  <c r="D153" i="1"/>
  <c r="C153" i="1"/>
  <c r="H153" i="1" s="1"/>
  <c r="D152" i="1"/>
  <c r="C152" i="1"/>
  <c r="H152" i="1" s="1"/>
  <c r="D151" i="1"/>
  <c r="C151" i="1"/>
  <c r="D150" i="1"/>
  <c r="C150" i="1"/>
  <c r="H150" i="1" s="1"/>
  <c r="D149" i="1"/>
  <c r="C149" i="1"/>
  <c r="H149" i="1" s="1"/>
  <c r="D148"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C130" i="1"/>
  <c r="C129" i="1"/>
  <c r="D128" i="1"/>
  <c r="C128" i="1"/>
  <c r="H128" i="1" s="1"/>
  <c r="D127" i="1"/>
  <c r="C127" i="1"/>
  <c r="H127" i="1" s="1"/>
  <c r="D126" i="1"/>
  <c r="C126" i="1"/>
  <c r="H126" i="1" s="1"/>
  <c r="D125" i="1"/>
  <c r="C125" i="1"/>
  <c r="H125" i="1" s="1"/>
  <c r="D124" i="1"/>
  <c r="C124" i="1"/>
  <c r="H124" i="1" s="1"/>
  <c r="D123" i="1"/>
  <c r="C123" i="1"/>
  <c r="D122" i="1"/>
  <c r="C122" i="1"/>
  <c r="H122" i="1" s="1"/>
  <c r="D121" i="1"/>
  <c r="C121"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D75" i="1"/>
  <c r="C75" i="1"/>
  <c r="H75" i="1" s="1"/>
  <c r="D74" i="1"/>
  <c r="C74" i="1"/>
  <c r="H74" i="1" s="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40" i="9" l="1"/>
  <c r="B40" i="9" s="1"/>
  <c r="E224" i="4"/>
  <c r="D220" i="1" s="1"/>
  <c r="H243" i="1"/>
  <c r="H246" i="1"/>
  <c r="F125" i="4"/>
  <c r="H120" i="1"/>
  <c r="H123" i="1"/>
  <c r="H121" i="1"/>
  <c r="F124" i="4"/>
  <c r="H131" i="1"/>
  <c r="D130" i="1"/>
  <c r="H130" i="1" s="1"/>
  <c r="E27" i="9"/>
  <c r="B27" i="9" s="1"/>
  <c r="E301" i="9"/>
  <c r="B301" i="9" s="1"/>
  <c r="E303" i="9"/>
  <c r="B303" i="9" s="1"/>
  <c r="E32" i="9"/>
  <c r="B32" i="9" s="1"/>
  <c r="E294" i="9"/>
  <c r="B294" i="9" s="1"/>
  <c r="E298" i="9"/>
  <c r="B298" i="9" s="1"/>
  <c r="E6" i="4"/>
  <c r="F134" i="4"/>
  <c r="F133" i="4"/>
  <c r="H129" i="1"/>
  <c r="H73" i="1"/>
  <c r="H76" i="1"/>
  <c r="E286" i="9"/>
  <c r="B286" i="9" s="1"/>
  <c r="E288" i="9"/>
  <c r="B288" i="9" s="1"/>
  <c r="J1444" i="1"/>
  <c r="E6" i="7"/>
  <c r="D1437" i="1" s="1"/>
  <c r="H1438" i="1"/>
  <c r="J1450" i="1"/>
  <c r="D6" i="7"/>
  <c r="E273" i="9"/>
  <c r="B273" i="9" s="1"/>
  <c r="F215" i="9"/>
  <c r="B215" i="9" s="1"/>
  <c r="F217" i="9"/>
  <c r="B217" i="9" s="1"/>
  <c r="E287" i="9"/>
  <c r="B287" i="9" s="1"/>
  <c r="E296" i="9"/>
  <c r="E33" i="9"/>
  <c r="B33" i="9" s="1"/>
  <c r="E300" i="9"/>
  <c r="B300" i="9" s="1"/>
  <c r="F538" i="4"/>
  <c r="C532" i="1"/>
  <c r="H532" i="1" s="1"/>
  <c r="D529" i="4"/>
  <c r="I16" i="3"/>
  <c r="D2" i="1"/>
  <c r="F543" i="4"/>
  <c r="C537" i="1"/>
  <c r="H537" i="1" s="1"/>
  <c r="E529" i="4"/>
  <c r="D557" i="1"/>
  <c r="F253" i="4"/>
  <c r="D252" i="4"/>
  <c r="F263" i="4"/>
  <c r="C259" i="1"/>
  <c r="H259" i="1" s="1"/>
  <c r="E643" i="4"/>
  <c r="D637" i="1" s="1"/>
  <c r="D411" i="1"/>
  <c r="D414" i="1"/>
  <c r="H148" i="1"/>
  <c r="H151" i="1"/>
  <c r="H154" i="1"/>
  <c r="H157" i="1"/>
  <c r="H160" i="1"/>
  <c r="H163" i="1"/>
  <c r="H166" i="1"/>
  <c r="H169" i="1"/>
  <c r="H172" i="1"/>
  <c r="H175" i="1"/>
  <c r="H178" i="1"/>
  <c r="H181" i="1"/>
  <c r="H184" i="1"/>
  <c r="H187" i="1"/>
  <c r="H190" i="1"/>
  <c r="F37" i="4"/>
  <c r="D7" i="4"/>
  <c r="H557" i="1"/>
  <c r="F225" i="4"/>
  <c r="D224" i="4"/>
  <c r="F300" i="4"/>
  <c r="D299" i="4"/>
  <c r="F352" i="4"/>
  <c r="D351" i="4"/>
  <c r="D43" i="8"/>
  <c r="C1519" i="1"/>
  <c r="H1519" i="1" s="1"/>
  <c r="H1097" i="1"/>
  <c r="H1100" i="1"/>
  <c r="H1103" i="1"/>
  <c r="H1106" i="1"/>
  <c r="H1109" i="1"/>
  <c r="H1115" i="1"/>
  <c r="H1118" i="1"/>
  <c r="H1121" i="1"/>
  <c r="H1127" i="1"/>
  <c r="H1130" i="1"/>
  <c r="H1133" i="1"/>
  <c r="H1136" i="1"/>
  <c r="H1139" i="1"/>
  <c r="H1142" i="1"/>
  <c r="H1145" i="1"/>
  <c r="H1148" i="1"/>
  <c r="H1151" i="1"/>
  <c r="H1301" i="1"/>
  <c r="H1304" i="1"/>
  <c r="H1307" i="1"/>
  <c r="H1310" i="1"/>
  <c r="H1313" i="1"/>
  <c r="H1316" i="1"/>
  <c r="H1319" i="1"/>
  <c r="H1322" i="1"/>
  <c r="H1325" i="1"/>
  <c r="H1328" i="1"/>
  <c r="F455" i="4"/>
  <c r="D421" i="4"/>
  <c r="F516" i="4"/>
  <c r="D515" i="4"/>
  <c r="F191" i="5"/>
  <c r="D190" i="5"/>
  <c r="C1168" i="1"/>
  <c r="H1168" i="1" s="1"/>
  <c r="H395" i="1"/>
  <c r="H411" i="1"/>
  <c r="H620" i="1"/>
  <c r="H623" i="1"/>
  <c r="H626" i="1"/>
  <c r="F216" i="4"/>
  <c r="D215" i="4"/>
  <c r="F632" i="4"/>
  <c r="D625" i="4"/>
  <c r="H291" i="9"/>
  <c r="E146" i="5"/>
  <c r="H193" i="1"/>
  <c r="H196" i="1"/>
  <c r="H199" i="1"/>
  <c r="H202" i="1"/>
  <c r="H205" i="1"/>
  <c r="H208" i="1"/>
  <c r="H214" i="1"/>
  <c r="H217" i="1"/>
  <c r="H223" i="1"/>
  <c r="H226" i="1"/>
  <c r="H229" i="1"/>
  <c r="H232" i="1"/>
  <c r="H235" i="1"/>
  <c r="H238" i="1"/>
  <c r="H241" i="1"/>
  <c r="H244" i="1"/>
  <c r="H247" i="1"/>
  <c r="H250" i="1"/>
  <c r="H253" i="1"/>
  <c r="H256" i="1"/>
  <c r="H262" i="1"/>
  <c r="H265" i="1"/>
  <c r="H268" i="1"/>
  <c r="H271" i="1"/>
  <c r="H274" i="1"/>
  <c r="H277" i="1"/>
  <c r="H280" i="1"/>
  <c r="H283" i="1"/>
  <c r="H288" i="1"/>
  <c r="H291" i="1"/>
  <c r="H297" i="1"/>
  <c r="H300" i="1"/>
  <c r="H303" i="1"/>
  <c r="H309" i="1"/>
  <c r="H312" i="1"/>
  <c r="H315" i="1"/>
  <c r="H318" i="1"/>
  <c r="H321" i="1"/>
  <c r="H324" i="1"/>
  <c r="H327" i="1"/>
  <c r="H330" i="1"/>
  <c r="H333" i="1"/>
  <c r="H336" i="1"/>
  <c r="H342" i="1"/>
  <c r="H348" i="1"/>
  <c r="H351" i="1"/>
  <c r="H354" i="1"/>
  <c r="H357" i="1"/>
  <c r="H360" i="1"/>
  <c r="H363" i="1"/>
  <c r="H366" i="1"/>
  <c r="H369" i="1"/>
  <c r="H372" i="1"/>
  <c r="H375" i="1"/>
  <c r="H378" i="1"/>
  <c r="H381" i="1"/>
  <c r="H384" i="1"/>
  <c r="H387" i="1"/>
  <c r="H390" i="1"/>
  <c r="H393" i="1"/>
  <c r="H396" i="1"/>
  <c r="H399" i="1"/>
  <c r="H405" i="1"/>
  <c r="H412" i="1"/>
  <c r="H418" i="1"/>
  <c r="H421" i="1"/>
  <c r="H424" i="1"/>
  <c r="H427" i="1"/>
  <c r="H430" i="1"/>
  <c r="H433" i="1"/>
  <c r="H436" i="1"/>
  <c r="H439" i="1"/>
  <c r="H442" i="1"/>
  <c r="H445" i="1"/>
  <c r="H448" i="1"/>
  <c r="H451" i="1"/>
  <c r="H454" i="1"/>
  <c r="H457" i="1"/>
  <c r="H460" i="1"/>
  <c r="H463" i="1"/>
  <c r="H469" i="1"/>
  <c r="H472" i="1"/>
  <c r="H475" i="1"/>
  <c r="H481" i="1"/>
  <c r="H484" i="1"/>
  <c r="H487" i="1"/>
  <c r="H490" i="1"/>
  <c r="H493" i="1"/>
  <c r="H496" i="1"/>
  <c r="H499" i="1"/>
  <c r="H502" i="1"/>
  <c r="H505" i="1"/>
  <c r="H508" i="1"/>
  <c r="H511" i="1"/>
  <c r="H514" i="1"/>
  <c r="H517" i="1"/>
  <c r="H520" i="1"/>
  <c r="H526" i="1"/>
  <c r="H529" i="1"/>
  <c r="H535" i="1"/>
  <c r="H538" i="1"/>
  <c r="H541" i="1"/>
  <c r="H544" i="1"/>
  <c r="H547" i="1"/>
  <c r="H550" i="1"/>
  <c r="H575" i="1"/>
  <c r="H578" i="1"/>
  <c r="H581" i="1"/>
  <c r="H584" i="1"/>
  <c r="H590" i="1"/>
  <c r="H593" i="1"/>
  <c r="H596" i="1"/>
  <c r="H599" i="1"/>
  <c r="H602" i="1"/>
  <c r="H605" i="1"/>
  <c r="H608" i="1"/>
  <c r="H611" i="1"/>
  <c r="H614" i="1"/>
  <c r="H617" i="1"/>
  <c r="H986" i="1"/>
  <c r="H989" i="1"/>
  <c r="H992" i="1"/>
  <c r="H995" i="1"/>
  <c r="H998" i="1"/>
  <c r="H1001" i="1"/>
  <c r="H1004" i="1"/>
  <c r="H1007" i="1"/>
  <c r="H1010" i="1"/>
  <c r="H1013" i="1"/>
  <c r="H1016" i="1"/>
  <c r="H1019" i="1"/>
  <c r="H1022" i="1"/>
  <c r="H1025" i="1"/>
  <c r="H1028" i="1"/>
  <c r="H1031" i="1"/>
  <c r="H1034" i="1"/>
  <c r="H1037" i="1"/>
  <c r="H1040" i="1"/>
  <c r="H1154" i="1"/>
  <c r="H1157" i="1"/>
  <c r="H1160" i="1"/>
  <c r="H1163" i="1"/>
  <c r="H1166" i="1"/>
  <c r="H1223" i="1"/>
  <c r="H1226" i="1"/>
  <c r="H1409" i="1"/>
  <c r="H1412" i="1"/>
  <c r="H1415" i="1"/>
  <c r="E311" i="4"/>
  <c r="D306" i="1" s="1"/>
  <c r="G306" i="1" s="1"/>
  <c r="E363" i="4"/>
  <c r="D358" i="1" s="1"/>
  <c r="H358" i="1" s="1"/>
  <c r="F363" i="4"/>
  <c r="F135" i="5"/>
  <c r="D134" i="5"/>
  <c r="F246" i="5"/>
  <c r="D245" i="5"/>
  <c r="B25" i="9"/>
  <c r="B296" i="9"/>
  <c r="H1227" i="1"/>
  <c r="H1416" i="1"/>
  <c r="I25" i="3"/>
  <c r="F402" i="4"/>
  <c r="E593" i="4"/>
  <c r="D587" i="1" s="1"/>
  <c r="E143" i="9"/>
  <c r="B143" i="9" s="1"/>
  <c r="F8" i="5"/>
  <c r="D7" i="5"/>
  <c r="E245" i="5"/>
  <c r="D1222" i="1" s="1"/>
  <c r="D114" i="6"/>
  <c r="B49" i="9"/>
  <c r="B67" i="9"/>
  <c r="E69" i="9"/>
  <c r="B69" i="9" s="1"/>
  <c r="B85" i="9"/>
  <c r="E87" i="9"/>
  <c r="B87" i="9" s="1"/>
  <c r="H549" i="1"/>
  <c r="H552" i="1"/>
  <c r="H555" i="1"/>
  <c r="H558" i="1"/>
  <c r="H564" i="1"/>
  <c r="H567" i="1"/>
  <c r="H570" i="1"/>
  <c r="H573" i="1"/>
  <c r="H576" i="1"/>
  <c r="H579" i="1"/>
  <c r="H582" i="1"/>
  <c r="H585" i="1"/>
  <c r="H588" i="1"/>
  <c r="H591" i="1"/>
  <c r="H594" i="1"/>
  <c r="H597" i="1"/>
  <c r="H600" i="1"/>
  <c r="H603" i="1"/>
  <c r="H606" i="1"/>
  <c r="H609" i="1"/>
  <c r="H612" i="1"/>
  <c r="H615" i="1"/>
  <c r="H618" i="1"/>
  <c r="H621" i="1"/>
  <c r="H624" i="1"/>
  <c r="H627" i="1"/>
  <c r="D1167" i="1"/>
  <c r="D1416" i="1"/>
  <c r="D44" i="4"/>
  <c r="D106" i="4"/>
  <c r="D139" i="4"/>
  <c r="D484" i="4"/>
  <c r="F594" i="4"/>
  <c r="D593" i="4"/>
  <c r="E7" i="5"/>
  <c r="E176" i="5"/>
  <c r="F238" i="5"/>
  <c r="E141" i="6"/>
  <c r="B245" i="9"/>
  <c r="F277" i="9"/>
  <c r="H1330" i="1"/>
  <c r="H1333" i="1"/>
  <c r="H1336" i="1"/>
  <c r="H1339" i="1"/>
  <c r="H1342" i="1"/>
  <c r="H1345" i="1"/>
  <c r="H1348" i="1"/>
  <c r="H1351" i="1"/>
  <c r="H1354" i="1"/>
  <c r="H1357" i="1"/>
  <c r="H1360" i="1"/>
  <c r="H1363" i="1"/>
  <c r="H1366" i="1"/>
  <c r="H1369" i="1"/>
  <c r="H1372" i="1"/>
  <c r="H1375" i="1"/>
  <c r="H1378" i="1"/>
  <c r="H1381" i="1"/>
  <c r="H1384" i="1"/>
  <c r="H1387" i="1"/>
  <c r="H1390" i="1"/>
  <c r="H1393" i="1"/>
  <c r="H1396" i="1"/>
  <c r="H1399" i="1"/>
  <c r="H1402" i="1"/>
  <c r="H1405" i="1"/>
  <c r="H1411" i="1"/>
  <c r="H1414" i="1"/>
  <c r="H1417" i="1"/>
  <c r="H1420" i="1"/>
  <c r="H1423" i="1"/>
  <c r="H1426" i="1"/>
  <c r="H1429" i="1"/>
  <c r="H1432" i="1"/>
  <c r="I27" i="3"/>
  <c r="F159" i="4"/>
  <c r="F210" i="4"/>
  <c r="F247" i="4"/>
  <c r="F581" i="4"/>
  <c r="D580" i="4"/>
  <c r="E237" i="5"/>
  <c r="E5" i="7"/>
  <c r="B55" i="9"/>
  <c r="E129" i="9"/>
  <c r="B129" i="9" s="1"/>
  <c r="E141" i="9"/>
  <c r="B141" i="9" s="1"/>
  <c r="B159" i="9"/>
  <c r="B254" i="9"/>
  <c r="B266" i="9"/>
  <c r="H553" i="1"/>
  <c r="H556" i="1"/>
  <c r="H559" i="1"/>
  <c r="H562" i="1"/>
  <c r="H565" i="1"/>
  <c r="H568" i="1"/>
  <c r="H571" i="1"/>
  <c r="H577" i="1"/>
  <c r="H580" i="1"/>
  <c r="H583" i="1"/>
  <c r="H586" i="1"/>
  <c r="H589" i="1"/>
  <c r="H592" i="1"/>
  <c r="H595" i="1"/>
  <c r="H598" i="1"/>
  <c r="H601" i="1"/>
  <c r="H604" i="1"/>
  <c r="H607" i="1"/>
  <c r="H610" i="1"/>
  <c r="H613" i="1"/>
  <c r="H616" i="1"/>
  <c r="H622" i="1"/>
  <c r="H625" i="1"/>
  <c r="H628" i="1"/>
  <c r="H631" i="1"/>
  <c r="J1439" i="1"/>
  <c r="J1442" i="1"/>
  <c r="J1445" i="1"/>
  <c r="J1448" i="1"/>
  <c r="J1451" i="1"/>
  <c r="H1454" i="1"/>
  <c r="J1457" i="1"/>
  <c r="J1460" i="1"/>
  <c r="J1463" i="1"/>
  <c r="J1466" i="1"/>
  <c r="H1469" i="1"/>
  <c r="J1472" i="1"/>
  <c r="H1475" i="1"/>
  <c r="J1478" i="1"/>
  <c r="D50" i="4"/>
  <c r="F68" i="4"/>
  <c r="F77" i="4"/>
  <c r="D82" i="4"/>
  <c r="F112" i="4"/>
  <c r="F164" i="4"/>
  <c r="F169" i="4"/>
  <c r="D196" i="4"/>
  <c r="D151" i="4" s="1"/>
  <c r="D344" i="4"/>
  <c r="D396" i="4"/>
  <c r="D643" i="4"/>
  <c r="D459" i="4"/>
  <c r="D472" i="4"/>
  <c r="F568" i="4"/>
  <c r="D567" i="4"/>
  <c r="E149" i="9"/>
  <c r="B149" i="9" s="1"/>
  <c r="B224" i="9"/>
  <c r="B233" i="9"/>
  <c r="B242" i="9"/>
  <c r="B284" i="9"/>
  <c r="F70" i="5"/>
  <c r="D118" i="5"/>
  <c r="F170" i="5"/>
  <c r="B275" i="9"/>
  <c r="D12" i="5"/>
  <c r="D68" i="5"/>
  <c r="D87" i="5"/>
  <c r="E291" i="9"/>
  <c r="B291" i="9" s="1"/>
  <c r="D206" i="5"/>
  <c r="F250" i="5"/>
  <c r="B290" i="9"/>
  <c r="E308" i="9"/>
  <c r="B308" i="9" s="1"/>
  <c r="D5" i="6"/>
  <c r="D35" i="6"/>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E21" i="9" s="1"/>
  <c r="F152" i="4"/>
  <c r="F416" i="4"/>
  <c r="F417" i="4"/>
  <c r="F603" i="4"/>
  <c r="F88" i="5"/>
  <c r="F149" i="5"/>
  <c r="F177" i="5"/>
  <c r="F190" i="5"/>
  <c r="F206" i="5"/>
  <c r="F5" i="6"/>
  <c r="D42" i="8"/>
  <c r="H19" i="9"/>
  <c r="E19" i="9" s="1"/>
  <c r="B19" i="9" s="1"/>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E151" i="4" l="1"/>
  <c r="G130" i="1"/>
  <c r="D5" i="7"/>
  <c r="C1437" i="1"/>
  <c r="D289" i="4"/>
  <c r="H17" i="3"/>
  <c r="C147" i="1"/>
  <c r="F151" i="4"/>
  <c r="F68" i="5"/>
  <c r="H21" i="3"/>
  <c r="C1046" i="1"/>
  <c r="F82" i="4"/>
  <c r="C78" i="1"/>
  <c r="F114" i="6"/>
  <c r="C1408" i="1"/>
  <c r="H27" i="3"/>
  <c r="F213" i="9"/>
  <c r="B213" i="9" s="1"/>
  <c r="F12" i="5"/>
  <c r="C990" i="1"/>
  <c r="F567" i="4"/>
  <c r="C561" i="1"/>
  <c r="F344" i="4"/>
  <c r="C339" i="1"/>
  <c r="E175" i="5"/>
  <c r="D1152" i="1" s="1"/>
  <c r="D1153" i="1"/>
  <c r="I22" i="3"/>
  <c r="F106" i="4"/>
  <c r="C102" i="1"/>
  <c r="E68" i="5"/>
  <c r="D1124" i="1"/>
  <c r="G310" i="9"/>
  <c r="E310" i="9" s="1"/>
  <c r="B310" i="9" s="1"/>
  <c r="C1167" i="1"/>
  <c r="E350" i="4"/>
  <c r="F224" i="4"/>
  <c r="C220" i="1"/>
  <c r="F139" i="4"/>
  <c r="C135" i="1"/>
  <c r="F245" i="5"/>
  <c r="C1222" i="1"/>
  <c r="G1168" i="1"/>
  <c r="G311" i="9"/>
  <c r="E311" i="9" s="1"/>
  <c r="B311" i="9" s="1"/>
  <c r="C1183" i="1"/>
  <c r="F196" i="4"/>
  <c r="C192" i="1"/>
  <c r="I29" i="3"/>
  <c r="D1436" i="1"/>
  <c r="E6" i="5"/>
  <c r="D985" i="1"/>
  <c r="I20" i="3"/>
  <c r="F44" i="4"/>
  <c r="C40" i="1"/>
  <c r="F7" i="5"/>
  <c r="D6" i="5"/>
  <c r="H20" i="3"/>
  <c r="C985" i="1"/>
  <c r="F134" i="5"/>
  <c r="C1112" i="1"/>
  <c r="E298" i="4"/>
  <c r="C1518" i="1"/>
  <c r="I35" i="3"/>
  <c r="F396" i="4"/>
  <c r="C391" i="1"/>
  <c r="F252" i="4"/>
  <c r="C248" i="1"/>
  <c r="B192" i="9"/>
  <c r="F35" i="6"/>
  <c r="C1329" i="1"/>
  <c r="H25" i="3"/>
  <c r="D176" i="5"/>
  <c r="F472" i="4"/>
  <c r="C466" i="1"/>
  <c r="F50" i="4"/>
  <c r="C46" i="1"/>
  <c r="I23" i="3"/>
  <c r="D1214" i="1"/>
  <c r="F593" i="4"/>
  <c r="C587" i="1"/>
  <c r="H306" i="1"/>
  <c r="F625" i="4"/>
  <c r="C619" i="1"/>
  <c r="F515" i="4"/>
  <c r="C509" i="1"/>
  <c r="F351" i="4"/>
  <c r="D350" i="4"/>
  <c r="C346" i="1"/>
  <c r="F529" i="4"/>
  <c r="D528" i="4"/>
  <c r="C523" i="1"/>
  <c r="D141" i="6"/>
  <c r="H28" i="3" s="1"/>
  <c r="H24" i="3"/>
  <c r="C1299" i="1"/>
  <c r="F118" i="5"/>
  <c r="C1096" i="1"/>
  <c r="F459" i="4"/>
  <c r="C453" i="1"/>
  <c r="F580" i="4"/>
  <c r="C574" i="1"/>
  <c r="D1435" i="1"/>
  <c r="I28" i="3"/>
  <c r="F7" i="4"/>
  <c r="D6" i="4"/>
  <c r="C3" i="1"/>
  <c r="E528" i="4"/>
  <c r="D523" i="1"/>
  <c r="F87" i="5"/>
  <c r="C1065" i="1"/>
  <c r="F643" i="4"/>
  <c r="C637" i="1"/>
  <c r="D237" i="5"/>
  <c r="F484" i="4"/>
  <c r="C478" i="1"/>
  <c r="F215" i="4"/>
  <c r="C211" i="1"/>
  <c r="F421" i="4"/>
  <c r="D420" i="4"/>
  <c r="C415" i="1"/>
  <c r="F299" i="4"/>
  <c r="D298" i="4"/>
  <c r="C294" i="1"/>
  <c r="K1451" i="9"/>
  <c r="G314" i="9"/>
  <c r="E314" i="9" s="1"/>
  <c r="B314" i="9" s="1"/>
  <c r="I34" i="3"/>
  <c r="C1517" i="1"/>
  <c r="G313" i="9"/>
  <c r="E313" i="9" s="1"/>
  <c r="F141" i="6"/>
  <c r="G318" i="9"/>
  <c r="E318" i="9" s="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17" i="3" l="1"/>
  <c r="D147" i="1"/>
  <c r="H147" i="1" s="1"/>
  <c r="E289" i="4"/>
  <c r="F289" i="4" s="1"/>
  <c r="H1437" i="1"/>
  <c r="G1437" i="1"/>
  <c r="C1436" i="1"/>
  <c r="G1436" i="1" s="1"/>
  <c r="H29" i="3"/>
  <c r="G316" i="9"/>
  <c r="E316" i="9" s="1"/>
  <c r="H478" i="1"/>
  <c r="G478" i="1"/>
  <c r="H1096" i="1"/>
  <c r="G1096" i="1"/>
  <c r="H415" i="1"/>
  <c r="G415" i="1"/>
  <c r="H619" i="1"/>
  <c r="G619" i="1"/>
  <c r="H391" i="1"/>
  <c r="G391" i="1"/>
  <c r="H1222" i="1"/>
  <c r="G1222" i="1"/>
  <c r="E408" i="4"/>
  <c r="D403" i="1" s="1"/>
  <c r="D345" i="1"/>
  <c r="E413" i="4"/>
  <c r="H561" i="1"/>
  <c r="G561" i="1"/>
  <c r="H1408" i="1"/>
  <c r="G1408" i="1"/>
  <c r="C1435" i="1"/>
  <c r="H1435" i="1" s="1"/>
  <c r="D635" i="4"/>
  <c r="C414" i="1"/>
  <c r="F420" i="4"/>
  <c r="F237" i="5"/>
  <c r="H23" i="3"/>
  <c r="C1214" i="1"/>
  <c r="E636" i="4"/>
  <c r="D630" i="1" s="1"/>
  <c r="D522" i="1"/>
  <c r="E635" i="4"/>
  <c r="D629" i="1" s="1"/>
  <c r="H574" i="1"/>
  <c r="G574" i="1"/>
  <c r="H1299" i="1"/>
  <c r="G1299" i="1"/>
  <c r="H346" i="1"/>
  <c r="G346" i="1"/>
  <c r="H46" i="1"/>
  <c r="G46" i="1"/>
  <c r="H1329" i="1"/>
  <c r="G1329" i="1"/>
  <c r="H985" i="1"/>
  <c r="G985" i="1"/>
  <c r="H1167" i="1"/>
  <c r="G1167" i="1"/>
  <c r="F176" i="5"/>
  <c r="D175" i="5"/>
  <c r="C1153" i="1"/>
  <c r="H22" i="3"/>
  <c r="H1112" i="1"/>
  <c r="G1112" i="1"/>
  <c r="H40" i="1"/>
  <c r="G40" i="1"/>
  <c r="H102" i="1"/>
  <c r="G102" i="1"/>
  <c r="H192" i="1"/>
  <c r="G192" i="1"/>
  <c r="H637" i="1"/>
  <c r="G637" i="1"/>
  <c r="H3" i="1"/>
  <c r="G3" i="1"/>
  <c r="D408" i="4"/>
  <c r="C345" i="1"/>
  <c r="F350" i="4"/>
  <c r="H1183" i="1"/>
  <c r="G1183" i="1"/>
  <c r="H135" i="1"/>
  <c r="G135" i="1"/>
  <c r="H990" i="1"/>
  <c r="G990" i="1"/>
  <c r="H78" i="1"/>
  <c r="G78" i="1"/>
  <c r="G147" i="1"/>
  <c r="D636" i="4"/>
  <c r="C522" i="1"/>
  <c r="F528" i="4"/>
  <c r="H294" i="1"/>
  <c r="G294" i="1"/>
  <c r="H211" i="1"/>
  <c r="G211" i="1"/>
  <c r="H16" i="3"/>
  <c r="C2" i="1"/>
  <c r="D412" i="4"/>
  <c r="D290" i="4"/>
  <c r="F6" i="4"/>
  <c r="H453" i="1"/>
  <c r="G453" i="1"/>
  <c r="H587" i="1"/>
  <c r="G587" i="1"/>
  <c r="H466" i="1"/>
  <c r="G466" i="1"/>
  <c r="H1518" i="1"/>
  <c r="G1518" i="1"/>
  <c r="C984" i="1"/>
  <c r="F6" i="5"/>
  <c r="G285" i="9"/>
  <c r="E285" i="9" s="1"/>
  <c r="B285" i="9" s="1"/>
  <c r="G278" i="9"/>
  <c r="E278" i="9" s="1"/>
  <c r="H278" i="9"/>
  <c r="D984" i="1"/>
  <c r="H1124" i="1"/>
  <c r="G1124" i="1"/>
  <c r="D407" i="4"/>
  <c r="C293" i="1"/>
  <c r="F298" i="4"/>
  <c r="H1065" i="1"/>
  <c r="G1065" i="1"/>
  <c r="H523" i="1"/>
  <c r="G523" i="1"/>
  <c r="H509" i="1"/>
  <c r="G509" i="1"/>
  <c r="H248" i="1"/>
  <c r="G248" i="1"/>
  <c r="E407" i="4"/>
  <c r="D402" i="1" s="1"/>
  <c r="D293" i="1"/>
  <c r="E412" i="4"/>
  <c r="H220" i="1"/>
  <c r="G220" i="1"/>
  <c r="I21" i="3"/>
  <c r="D1046" i="1"/>
  <c r="H1046" i="1" s="1"/>
  <c r="H339" i="1"/>
  <c r="G339" i="1"/>
  <c r="C285" i="1"/>
  <c r="D413" i="4"/>
  <c r="D291" i="4"/>
  <c r="B318" i="9"/>
  <c r="E317" i="9"/>
  <c r="H9" i="3"/>
  <c r="B313" i="9"/>
  <c r="E312" i="9"/>
  <c r="H1517" i="1"/>
  <c r="G1517" i="1"/>
  <c r="H11" i="3"/>
  <c r="D285" i="1" l="1"/>
  <c r="E290" i="4"/>
  <c r="D286" i="1" s="1"/>
  <c r="E291" i="4"/>
  <c r="D287" i="1" s="1"/>
  <c r="H1436" i="1"/>
  <c r="B316" i="9"/>
  <c r="E315" i="9"/>
  <c r="I10" i="3" s="1"/>
  <c r="F407" i="4"/>
  <c r="C402" i="1"/>
  <c r="G1435" i="1"/>
  <c r="G1046" i="1"/>
  <c r="F412" i="4"/>
  <c r="C407" i="1"/>
  <c r="D414" i="4"/>
  <c r="D639" i="4"/>
  <c r="H1153" i="1"/>
  <c r="G1153" i="1"/>
  <c r="H414" i="1"/>
  <c r="G414" i="1"/>
  <c r="E277" i="9"/>
  <c r="B278" i="9"/>
  <c r="H285" i="1"/>
  <c r="G285" i="1"/>
  <c r="F290" i="4"/>
  <c r="C286" i="1"/>
  <c r="H984" i="1"/>
  <c r="G984" i="1"/>
  <c r="G2" i="1"/>
  <c r="H2" i="1"/>
  <c r="F175" i="5"/>
  <c r="C1152" i="1"/>
  <c r="F635" i="4"/>
  <c r="C629" i="1"/>
  <c r="E640" i="4"/>
  <c r="E415" i="4"/>
  <c r="D410" i="1" s="1"/>
  <c r="D408" i="1"/>
  <c r="F408" i="4"/>
  <c r="C403" i="1"/>
  <c r="D640" i="4"/>
  <c r="D415" i="4"/>
  <c r="F413" i="4"/>
  <c r="C408" i="1"/>
  <c r="E414" i="4"/>
  <c r="D409" i="1" s="1"/>
  <c r="D407" i="1"/>
  <c r="E639" i="4"/>
  <c r="H293" i="1"/>
  <c r="G293" i="1"/>
  <c r="H522" i="1"/>
  <c r="G522" i="1"/>
  <c r="H1214" i="1"/>
  <c r="G1214" i="1"/>
  <c r="C287" i="1"/>
  <c r="F291" i="4"/>
  <c r="F636" i="4"/>
  <c r="C630" i="1"/>
  <c r="H345" i="1"/>
  <c r="G345" i="1"/>
  <c r="N3" i="9"/>
  <c r="I11" i="3"/>
  <c r="K3" i="9"/>
  <c r="I9" i="3"/>
  <c r="H287" i="1" l="1"/>
  <c r="G287" i="1"/>
  <c r="F415" i="4"/>
  <c r="C410" i="1"/>
  <c r="E642" i="4"/>
  <c r="D634" i="1"/>
  <c r="H630" i="1"/>
  <c r="G630" i="1"/>
  <c r="H408" i="1"/>
  <c r="G408" i="1"/>
  <c r="G286" i="1"/>
  <c r="H286" i="1"/>
  <c r="H407" i="1"/>
  <c r="G407" i="1"/>
  <c r="D633" i="1"/>
  <c r="E641" i="4"/>
  <c r="F640" i="4"/>
  <c r="C634" i="1"/>
  <c r="D642" i="4"/>
  <c r="H629" i="1"/>
  <c r="G629" i="1"/>
  <c r="H403" i="1"/>
  <c r="G403" i="1"/>
  <c r="D641" i="4"/>
  <c r="F639" i="4"/>
  <c r="C633" i="1"/>
  <c r="H402" i="1"/>
  <c r="G402" i="1"/>
  <c r="H1152" i="1"/>
  <c r="G1152" i="1"/>
  <c r="H8" i="3"/>
  <c r="M3" i="9" s="1"/>
  <c r="C409" i="1"/>
  <c r="F414" i="4"/>
  <c r="G409" i="1" l="1"/>
  <c r="H409" i="1"/>
  <c r="I8" i="3"/>
  <c r="G633" i="1"/>
  <c r="H633" i="1"/>
  <c r="D645" i="4"/>
  <c r="F641" i="4"/>
  <c r="C635" i="1"/>
  <c r="H634" i="1"/>
  <c r="G634" i="1"/>
  <c r="E646" i="4"/>
  <c r="D636" i="1"/>
  <c r="E645" i="4"/>
  <c r="D635" i="1"/>
  <c r="H410" i="1"/>
  <c r="G410" i="1"/>
  <c r="C636" i="1"/>
  <c r="D646" i="4"/>
  <c r="F642" i="4"/>
  <c r="G276" i="9" l="1"/>
  <c r="E276" i="9" s="1"/>
  <c r="B276" i="9" s="1"/>
  <c r="I19" i="3"/>
  <c r="D640" i="1"/>
  <c r="H7" i="3" s="1"/>
  <c r="J3" i="9" s="1"/>
  <c r="H274" i="9" s="1"/>
  <c r="H636" i="1"/>
  <c r="G636" i="1"/>
  <c r="H635" i="1"/>
  <c r="G635" i="1"/>
  <c r="I18" i="3"/>
  <c r="D639" i="1"/>
  <c r="C640" i="1"/>
  <c r="F646" i="4"/>
  <c r="H19" i="3"/>
  <c r="F645" i="4"/>
  <c r="H18" i="3"/>
  <c r="C639" i="1"/>
  <c r="J13" i="9" l="1"/>
  <c r="I9" i="9"/>
  <c r="I5" i="9"/>
  <c r="I13" i="9"/>
  <c r="K8" i="9"/>
  <c r="H18" i="9"/>
  <c r="K12" i="9"/>
  <c r="K10" i="9"/>
  <c r="J6" i="9"/>
  <c r="L272" i="9"/>
  <c r="J12" i="9"/>
  <c r="I6" i="9"/>
  <c r="L16" i="9"/>
  <c r="G15" i="9"/>
  <c r="I12" i="9"/>
  <c r="K9" i="9"/>
  <c r="K7" i="9"/>
  <c r="K5" i="9"/>
  <c r="I17" i="9"/>
  <c r="G274" i="9"/>
  <c r="E274" i="9" s="1"/>
  <c r="E20" i="9" s="1"/>
  <c r="I7" i="3" s="1"/>
  <c r="G16" i="9"/>
  <c r="J11" i="9"/>
  <c r="I7" i="9"/>
  <c r="G18" i="9"/>
  <c r="E18" i="9" s="1"/>
  <c r="B18" i="9" s="1"/>
  <c r="G639" i="1"/>
  <c r="H639" i="1"/>
  <c r="M15" i="9"/>
  <c r="I11" i="9"/>
  <c r="K6" i="9"/>
  <c r="M16" i="9"/>
  <c r="L15" i="9"/>
  <c r="J8" i="9"/>
  <c r="G17" i="9"/>
  <c r="H15" i="9"/>
  <c r="J10" i="9"/>
  <c r="I8" i="9"/>
  <c r="H17" i="9"/>
  <c r="M272" i="9"/>
  <c r="H16" i="9"/>
  <c r="E16" i="9" s="1"/>
  <c r="K13" i="9"/>
  <c r="K11" i="9"/>
  <c r="J9" i="9"/>
  <c r="J7" i="9"/>
  <c r="J5" i="9"/>
  <c r="J17" i="9"/>
  <c r="H640" i="1"/>
  <c r="G640" i="1"/>
  <c r="E15" i="9" l="1"/>
  <c r="B274" i="9"/>
  <c r="E10" i="9"/>
  <c r="B10" i="9" s="1"/>
  <c r="F15" i="9"/>
  <c r="E8" i="9"/>
  <c r="B8" i="9" s="1"/>
  <c r="E11" i="9"/>
  <c r="B11" i="9" s="1"/>
  <c r="E5" i="9"/>
  <c r="B5" i="9" s="1"/>
  <c r="E6" i="9"/>
  <c r="B6" i="9" s="1"/>
  <c r="E7" i="9"/>
  <c r="B7" i="9" s="1"/>
  <c r="E12" i="9"/>
  <c r="B12" i="9" s="1"/>
  <c r="E13" i="9"/>
  <c r="B13" i="9" s="1"/>
  <c r="E9" i="9"/>
  <c r="B9" i="9" s="1"/>
  <c r="F272" i="9"/>
  <c r="E17" i="9"/>
  <c r="B17" i="9" s="1"/>
  <c r="F16" i="9"/>
  <c r="B16" i="9" s="1"/>
  <c r="B15" i="9"/>
  <c r="E14" i="9" l="1"/>
  <c r="E4" i="9"/>
  <c r="F14" i="9"/>
  <c r="F20" i="9"/>
  <c r="B272"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<sst xmlns="http://schemas.openxmlformats.org/spreadsheetml/2006/main" count="4374" uniqueCount="3426">
  <si>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</si>
  <si>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</si>
  <si>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</si>
  <si>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</si>
  <si>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</si>
  <si>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</si>
  <si>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</si>
  <si>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</si>
  <si>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</si>
  <si>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</si>
  <si>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</si>
  <si>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</si>
  <si>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</si>
  <si>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</si>
  <si>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</si>
  <si>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</si>
  <si>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</si>
  <si>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</si>
  <si>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</si>
  <si>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</si>
  <si>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</si>
  <si>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</si>
  <si>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</si>
  <si>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</si>
  <si>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</si>
  <si>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</si>
  <si>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</si>
  <si>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</si>
  <si>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</si>
  <si>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</si>
  <si>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</si>
  <si>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</si>
  <si>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</si>
  <si>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</si>
  <si>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</si>
  <si>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</si>
  <si>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</si>
  <si>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</si>
  <si>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</si>
  <si>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</si>
  <si>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</si>
  <si>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</si>
  <si>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</si>
  <si>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</si>
  <si>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</si>
  <si>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</si>
  <si>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</si>
  <si>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</si>
  <si>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19417 - SREDNJA ŠKOLA-CENTAR ZA ODGOJ I OBRAZOVANJE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</si>
  <si>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</si>
  <si>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</si>
  <si>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</si>
  <si>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</si>
  <si>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</si>
  <si>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</si>
  <si>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</si>
  <si>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</si>
  <si>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</si>
  <si>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</si>
  <si>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</si>
  <si>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</si>
  <si>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</si>
  <si>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</si>
  <si>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</si>
  <si>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</si>
  <si>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</si>
  <si>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</si>
  <si>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</si>
  <si>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</si>
  <si>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</si>
  <si>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</si>
  <si>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</si>
  <si>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</si>
  <si>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</si>
  <si>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</si>
  <si>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</si>
  <si>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</si>
  <si>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</si>
  <si>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</si>
  <si>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</si>
  <si>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</si>
  <si>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</si>
  <si>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</si>
  <si>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</si>
  <si>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</si>
  <si>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</si>
  <si>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</si>
  <si>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</si>
  <si>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</si>
  <si>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</si>
  <si>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</si>
  <si>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</si>
  <si>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</si>
  <si>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</si>
  <si>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</si>
  <si>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</si>
  <si>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</si>
  <si>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</si>
  <si>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</si>
  <si>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</si>
  <si>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</si>
  <si>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</si>
  <si>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</si>
  <si>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</si>
  <si>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</si>
  <si>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</si>
  <si>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</si>
  <si>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</si>
  <si>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</si>
  <si>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</si>
  <si>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</si>
  <si>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</si>
  <si>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</si>
  <si>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</si>
  <si>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</si>
  <si>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</si>
  <si>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</si>
  <si>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</si>
  <si>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</si>
  <si>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</si>
  <si>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</si>
  <si>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</si>
  <si>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</si>
  <si>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</si>
  <si>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</si>
  <si>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</si>
  <si>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</si>
  <si>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</si>
  <si>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</si>
  <si>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</si>
  <si>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</si>
  <si>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</si>
  <si>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</si>
  <si>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</si>
  <si>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</si>
  <si>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</si>
  <si>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</si>
  <si>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</si>
  <si>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</si>
  <si>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</si>
  <si>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</si>
  <si>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</si>
  <si>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</si>
  <si>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</si>
  <si>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</si>
  <si>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</si>
  <si>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</si>
  <si>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</si>
  <si>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</si>
  <si>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</si>
  <si>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</si>
  <si>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</si>
  <si>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</si>
  <si>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</si>
  <si>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</si>
  <si>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</si>
  <si>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</si>
  <si>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</si>
  <si>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</si>
  <si>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</si>
  <si>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</si>
  <si>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</si>
  <si>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</si>
  <si>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</si>
  <si>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</si>
  <si>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</si>
  <si>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</si>
  <si>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</si>
  <si>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</si>
  <si>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</si>
  <si>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</si>
  <si>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</si>
  <si>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</si>
  <si>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</si>
  <si>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</si>
  <si>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</si>
  <si>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</si>
  <si>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</si>
  <si>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</si>
  <si>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</si>
  <si>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</si>
  <si>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</si>
  <si>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</si>
  <si>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</si>
  <si>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</si>
  <si>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</si>
  <si>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</si>
  <si>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</si>
  <si>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</si>
  <si>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</si>
  <si>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</si>
  <si>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</si>
  <si>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</si>
  <si>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</si>
  <si>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</si>
  <si>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</si>
  <si>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</si>
  <si>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</si>
  <si>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</si>
  <si>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</si>
  <si>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</si>
  <si>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</si>
  <si>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</si>
  <si>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</si>
  <si>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</si>
  <si>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</si>
  <si>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</si>
  <si>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</si>
  <si>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</si>
  <si>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</si>
  <si>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</si>
  <si>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</si>
  <si>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</si>
  <si>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</si>
  <si>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</si>
  <si>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</si>
  <si>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</si>
  <si>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</si>
  <si>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</si>
  <si>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</si>
  <si>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</si>
  <si>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</si>
  <si>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</si>
  <si>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</si>
  <si>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</si>
  <si>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</si>
  <si>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</si>
  <si>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</si>
  <si>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</si>
  <si>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</si>
  <si>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</si>
  <si>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</si>
  <si>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</si>
  <si>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</si>
  <si>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</si>
  <si>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</si>
  <si>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</si>
  <si>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</si>
  <si>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</si>
  <si>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</si>
  <si>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</si>
  <si>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</si>
  <si>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</si>
  <si>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</si>
  <si>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</si>
  <si>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</si>
  <si>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</si>
  <si>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</si>
  <si>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</si>
  <si>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</si>
  <si>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</si>
  <si>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</si>
  <si>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</si>
  <si>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</si>
  <si>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</si>
  <si>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</si>
  <si>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</si>
  <si>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</si>
  <si>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</si>
  <si>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</si>
  <si>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</si>
  <si>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</si>
  <si>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</si>
  <si>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</si>
  <si>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</si>
  <si>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</si>
  <si>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</si>
  <si>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</si>
  <si>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</si>
  <si>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</si>
  <si>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</si>
  <si>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</si>
  <si>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</si>
  <si>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</si>
  <si>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</si>
  <si>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</si>
  <si>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</si>
  <si>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</si>
  <si>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</si>
  <si>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</si>
  <si>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</si>
  <si>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</si>
  <si>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</si>
  <si>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</si>
  <si>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</si>
  <si>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</si>
  <si>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</si>
  <si>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</si>
  <si>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</si>
  <si>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</si>
  <si>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</si>
  <si>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</si>
  <si>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</si>
  <si>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</si>
  <si>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</si>
  <si>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</si>
  <si>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</si>
  <si>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</si>
  <si>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</si>
  <si>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</si>
  <si>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</si>
  <si>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</si>
  <si>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</si>
  <si>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</si>
  <si>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</si>
  <si>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</si>
  <si>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</si>
  <si>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</si>
  <si>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</si>
  <si>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</si>
  <si>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</si>
  <si>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</si>
  <si>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</si>
  <si>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</si>
  <si>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</si>
  <si>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</si>
  <si>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</si>
  <si>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</si>
  <si>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</si>
  <si>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</si>
  <si>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</si>
  <si>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</si>
  <si>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</si>
  <si>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</si>
  <si>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</si>
  <si>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</si>
  <si>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</si>
  <si>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</si>
  <si>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</si>
  <si>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</si>
  <si>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</si>
  <si>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</si>
  <si>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</si>
  <si>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</si>
  <si>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</si>
  <si>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</si>
  <si>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</si>
  <si>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</si>
  <si>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</si>
  <si>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</si>
  <si>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</si>
  <si>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</si>
  <si>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</si>
  <si>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</si>
  <si>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</si>
  <si>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</si>
  <si>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</si>
  <si>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</si>
  <si>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</si>
  <si>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</si>
  <si>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</si>
  <si>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</si>
  <si>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</si>
  <si>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</si>
  <si>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</si>
  <si>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</si>
  <si>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</si>
  <si>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</si>
  <si>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</si>
  <si>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</si>
  <si>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</si>
  <si>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</si>
  <si>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</si>
  <si>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</si>
  <si>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</si>
  <si>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</si>
  <si>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</si>
  <si>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</si>
  <si>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</si>
  <si>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</si>
  <si>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</si>
  <si>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</si>
  <si>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</si>
  <si>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</si>
  <si>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</si>
  <si>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</si>
  <si>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</si>
  <si>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</si>
  <si>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</si>
  <si>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</si>
  <si>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</si>
  <si>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</si>
  <si>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</si>
  <si>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</si>
  <si>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</si>
  <si>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</si>
  <si>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</si>
  <si>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</si>
  <si>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</si>
  <si>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</si>
  <si>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</si>
  <si>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</si>
  <si>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</si>
  <si>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</si>
  <si>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</si>
  <si>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</si>
  <si>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</si>
  <si>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</si>
  <si>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</si>
  <si>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</si>
  <si>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</si>
  <si>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</si>
  <si>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</si>
  <si>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</si>
  <si>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</si>
  <si>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</si>
  <si>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</si>
  <si>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</si>
  <si>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</si>
  <si>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</si>
  <si>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</si>
  <si>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</si>
  <si>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</si>
  <si>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</si>
  <si>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</si>
  <si>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</si>
  <si>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</si>
  <si>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</si>
  <si>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</si>
  <si>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</si>
  <si>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</si>
  <si>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</si>
  <si>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</si>
  <si>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</si>
  <si>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</si>
  <si>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</si>
  <si>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</si>
  <si>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</si>
  <si>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</si>
  <si>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</si>
  <si>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</si>
  <si>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</si>
  <si>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</si>
  <si>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</si>
  <si>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</si>
  <si>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</si>
  <si>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</si>
  <si>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</si>
  <si>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</si>
  <si>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</si>
  <si>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</si>
  <si>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</si>
  <si>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</si>
  <si>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</si>
  <si>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</si>
  <si>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</si>
  <si>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</si>
  <si>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</si>
  <si>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</si>
  <si>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</si>
  <si>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</si>
  <si>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</si>
  <si>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</si>
  <si>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</si>
  <si>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</si>
  <si>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</si>
  <si>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</si>
  <si>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</si>
  <si>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</si>
  <si>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</si>
  <si>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</si>
  <si>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</si>
  <si>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</si>
  <si>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</si>
  <si>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</si>
  <si>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</si>
  <si>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</si>
  <si>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</si>
  <si>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</si>
  <si>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</si>
  <si>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</si>
  <si>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</si>
  <si>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</si>
  <si>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</si>
  <si>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</si>
  <si>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</si>
  <si>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</si>
  <si>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</si>
  <si>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</si>
  <si>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</si>
  <si>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</si>
  <si>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</si>
  <si>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</si>
  <si>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</si>
  <si>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</si>
  <si>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</si>
  <si>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</si>
  <si>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</si>
  <si>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</si>
  <si>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</si>
  <si>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</si>
  <si>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</si>
  <si>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</si>
  <si>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</si>
  <si>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</si>
  <si>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</si>
  <si>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</si>
  <si>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</si>
  <si>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</si>
  <si>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</si>
  <si>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</si>
  <si>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</si>
  <si>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</si>
  <si>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</si>
  <si>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</si>
  <si>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</si>
  <si>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</si>
  <si>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</si>
  <si>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</si>
  <si>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</si>
  <si>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</si>
  <si>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</si>
  <si>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</si>
  <si>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</si>
  <si>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</si>
  <si>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</si>
  <si>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</si>
  <si>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</si>
  <si>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</si>
  <si>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</si>
  <si>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</si>
  <si>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</si>
  <si>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</si>
  <si>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</si>
  <si>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</si>
  <si>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</si>
  <si>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</si>
  <si>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</si>
  <si>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</si>
  <si>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</si>
  <si>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</si>
  <si>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</si>
  <si>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</si>
  <si>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</si>
  <si>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</si>
  <si>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</si>
  <si>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</si>
  <si>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</si>
  <si>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</si>
  <si>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</si>
  <si>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</si>
  <si>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</si>
  <si>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</si>
  <si>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</si>
  <si>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</si>
  <si>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</si>
  <si>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</si>
  <si>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</si>
  <si>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</si>
  <si>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</si>
  <si>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</si>
  <si>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</si>
  <si>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</si>
  <si>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</si>
  <si>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</si>
  <si>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</si>
  <si>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</si>
  <si>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</si>
  <si>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</si>
  <si>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</si>
  <si>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</si>
  <si>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</si>
  <si>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</si>
  <si>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</si>
  <si>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</si>
  <si>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</si>
  <si>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</si>
  <si>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</si>
  <si>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</si>
  <si>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</si>
  <si>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</si>
  <si>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</si>
  <si>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</si>
  <si>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</si>
  <si>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</si>
  <si>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</si>
  <si>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</si>
  <si>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</si>
  <si>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</si>
  <si>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</si>
  <si>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</si>
  <si>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</si>
  <si>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</si>
  <si>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</si>
  <si>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</si>
  <si>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</si>
  <si>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</si>
  <si>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</si>
  <si>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</si>
  <si>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</si>
  <si>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</si>
  <si>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</si>
  <si>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</si>
  <si>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</si>
  <si>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</si>
  <si>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</si>
  <si>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</si>
  <si>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</si>
  <si>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</si>
  <si>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</si>
  <si>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</si>
  <si>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</si>
  <si>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</si>
  <si>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</si>
  <si>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</si>
  <si>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</si>
  <si>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</si>
  <si>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</si>
  <si>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</si>
  <si>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</si>
  <si>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</si>
  <si>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</si>
  <si>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</si>
  <si>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</si>
  <si>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</si>
  <si>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</si>
  <si>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</si>
  <si>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</si>
  <si>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</si>
  <si>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</si>
  <si>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</si>
  <si>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</si>
  <si>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</si>
  <si>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</si>
  <si>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</si>
  <si>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</si>
  <si>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</si>
  <si>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</si>
  <si>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</si>
  <si>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</si>
  <si>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</si>
  <si>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</si>
  <si>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</si>
  <si>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</si>
  <si>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</si>
  <si>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</si>
  <si>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</si>
  <si>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</si>
  <si>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</si>
  <si>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</si>
  <si>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</si>
  <si>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</si>
  <si>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</si>
  <si>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</si>
  <si>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</si>
  <si>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</si>
  <si>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</si>
  <si>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</si>
  <si>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</si>
  <si>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</si>
  <si>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</si>
  <si>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</si>
  <si>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</si>
  <si>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</si>
  <si>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</si>
  <si>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</si>
  <si>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</si>
  <si>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</si>
  <si>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</si>
  <si>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</si>
  <si>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</si>
  <si>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</si>
  <si>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</si>
  <si>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</si>
  <si>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</si>
  <si>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</si>
  <si>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</si>
  <si>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</si>
  <si>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</si>
  <si>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</si>
  <si>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</si>
  <si>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</si>
  <si>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</si>
  <si>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</si>
  <si>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</si>
  <si>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</si>
  <si>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</si>
  <si>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</si>
  <si>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</si>
  <si>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</si>
  <si>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</si>
  <si>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</si>
  <si>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</si>
  <si>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</si>
  <si>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</si>
  <si>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</si>
  <si>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</si>
  <si>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</si>
  <si>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</si>
  <si>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</si>
  <si>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</si>
  <si>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</si>
  <si>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</si>
  <si>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</si>
  <si>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</si>
  <si>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</si>
  <si>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</si>
  <si>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</si>
  <si>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</si>
  <si>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</si>
  <si>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</si>
  <si>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</si>
  <si>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</si>
  <si>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</si>
  <si>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</si>
  <si>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</si>
  <si>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</si>
  <si>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</si>
  <si>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</si>
  <si>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</si>
  <si>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</si>
  <si>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</si>
  <si>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</si>
  <si>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</si>
  <si>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</si>
  <si>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</si>
  <si>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</si>
  <si>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</si>
  <si>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</si>
  <si>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</si>
  <si>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</si>
  <si>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</si>
  <si>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</si>
  <si>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</si>
  <si>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</si>
  <si>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</si>
  <si>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</si>
  <si>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</si>
  <si>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</si>
  <si>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</si>
  <si>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</si>
  <si>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</si>
  <si>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</si>
  <si>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</si>
  <si>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</si>
  <si>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</si>
  <si>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</si>
  <si>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</si>
  <si>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</si>
  <si>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</si>
  <si>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</si>
  <si>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</si>
  <si>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</si>
  <si>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</si>
  <si>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</si>
  <si>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</si>
  <si>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</si>
  <si>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</si>
  <si>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</si>
  <si>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</si>
  <si>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</si>
  <si>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</si>
  <si>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</si>
  <si>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</si>
  <si>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</si>
  <si>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</si>
  <si>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</si>
  <si>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</si>
  <si>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</si>
  <si>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</si>
  <si>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</si>
  <si>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</si>
  <si>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</si>
  <si>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</si>
  <si>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</si>
  <si>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</si>
  <si>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</si>
  <si>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</si>
  <si>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</si>
  <si>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</si>
  <si>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</si>
  <si>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</si>
  <si>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</si>
  <si>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</si>
  <si>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</si>
  <si>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</si>
  <si>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</si>
  <si>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</si>
  <si>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</si>
  <si>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</si>
  <si>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</si>
  <si>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</si>
  <si>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</si>
  <si>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</si>
  <si>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</si>
  <si>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</si>
  <si>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</si>
  <si>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</si>
  <si>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</si>
  <si>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</si>
  <si>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</si>
  <si>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</si>
  <si>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</si>
  <si>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</si>
  <si>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</si>
  <si>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</si>
  <si>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</si>
  <si>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</si>
  <si>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</si>
  <si>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</si>
  <si>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</si>
  <si>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</si>
  <si>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</si>
  <si>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</si>
  <si>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</si>
  <si>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</si>
  <si>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</si>
  <si>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</si>
  <si>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</si>
  <si>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</si>
  <si>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</si>
  <si>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</si>
  <si>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</si>
  <si>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</si>
  <si>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</si>
  <si>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</si>
  <si>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</si>
  <si>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</si>
  <si>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</si>
  <si>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</si>
  <si>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</si>
  <si>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</si>
  <si>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</si>
  <si>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</si>
  <si>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</si>
  <si>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</si>
  <si>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</si>
  <si>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</si>
  <si>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</si>
  <si>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</si>
  <si>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</si>
  <si>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</si>
  <si>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</si>
  <si>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</si>
  <si>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</si>
  <si>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</si>
  <si>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</si>
  <si>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</si>
  <si>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</si>
  <si>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</si>
  <si>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</si>
  <si>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</si>
  <si>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</si>
  <si>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</si>
  <si>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</si>
  <si>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</si>
  <si>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</si>
  <si>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</si>
  <si>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</si>
  <si>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</si>
  <si>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</si>
  <si>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</si>
  <si>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</si>
  <si>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</si>
  <si>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</si>
  <si>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</si>
  <si>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</si>
  <si>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</si>
  <si>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</si>
  <si>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</si>
  <si>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</si>
  <si>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</si>
  <si>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</si>
  <si>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</si>
  <si>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</si>
  <si>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</si>
  <si>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</si>
  <si>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</si>
  <si>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</si>
  <si>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</si>
  <si>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</si>
  <si>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</si>
  <si>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</si>
  <si>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</si>
  <si>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</si>
  <si>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</si>
  <si>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</si>
  <si>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</si>
  <si>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</si>
  <si>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</si>
  <si>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</si>
  <si>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</si>
  <si>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</si>
  <si>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</si>
  <si>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</si>
  <si>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</si>
  <si>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</si>
  <si>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</si>
  <si>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</si>
  <si>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</si>
  <si>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</si>
  <si>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</si>
  <si>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</si>
  <si>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</si>
  <si>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</si>
  <si>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</si>
  <si>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</si>
  <si>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</si>
  <si>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</si>
  <si>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</si>
  <si>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</si>
  <si>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</si>
  <si>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</si>
  <si>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</si>
  <si>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</si>
  <si>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</si>
  <si>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</si>
  <si>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</si>
  <si>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</si>
  <si>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</si>
  <si>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</si>
  <si>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</si>
  <si>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</si>
  <si>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</si>
  <si>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</si>
  <si>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</si>
  <si>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</si>
  <si>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</si>
  <si>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</si>
  <si>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</si>
  <si>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</si>
  <si>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</si>
  <si>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</si>
  <si>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</si>
  <si>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</si>
  <si>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</si>
  <si>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</si>
  <si>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</si>
  <si>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</si>
  <si>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</si>
  <si>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</si>
  <si>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</si>
  <si>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</si>
  <si>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</si>
  <si>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</si>
  <si>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</si>
  <si>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</si>
  <si>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</si>
  <si>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</si>
  <si>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</si>
  <si>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</si>
  <si>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</si>
  <si>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</si>
  <si>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</si>
  <si>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</si>
  <si>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</si>
  <si>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</si>
  <si>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</si>
  <si>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</si>
  <si>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</si>
  <si>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</si>
  <si>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</si>
  <si>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</si>
  <si>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</si>
  <si>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</si>
  <si>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</si>
  <si>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</si>
  <si>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</si>
  <si>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</si>
  <si>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</si>
  <si>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</si>
  <si>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</si>
  <si>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</si>
  <si>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</si>
  <si>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</si>
  <si>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</si>
  <si>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</si>
  <si>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</si>
  <si>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</si>
  <si>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</si>
  <si>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</si>
  <si>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</si>
  <si>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</si>
  <si>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</si>
  <si>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</si>
  <si>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</si>
  <si>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</si>
  <si>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</si>
  <si>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</si>
  <si>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</si>
  <si>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</si>
  <si>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</si>
  <si>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</si>
  <si>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</si>
  <si>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</si>
  <si>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</si>
  <si>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</si>
  <si>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</si>
  <si>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</si>
  <si>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</si>
  <si>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</si>
  <si>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</si>
  <si>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</si>
  <si>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</si>
  <si>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</si>
  <si>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</si>
  <si>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</si>
  <si>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</si>
  <si>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</si>
  <si>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</si>
  <si>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</si>
  <si>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</si>
  <si>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</si>
  <si>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</si>
  <si>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</si>
  <si>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</si>
  <si>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</si>
  <si>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</si>
  <si>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</si>
  <si>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</si>
  <si>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</si>
  <si>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</si>
  <si>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</si>
  <si>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</si>
  <si>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</si>
  <si>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</si>
  <si>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</si>
  <si>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</si>
  <si>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</si>
  <si>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</si>
  <si>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</si>
  <si>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</si>
  <si>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</si>
  <si>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</si>
  <si>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</si>
  <si>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</si>
  <si>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</si>
  <si>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</si>
  <si>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</si>
  <si>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</si>
  <si>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</si>
  <si>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</si>
  <si>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</si>
  <si>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</si>
  <si>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</si>
  <si>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</si>
  <si>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</si>
  <si>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</si>
  <si>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</si>
  <si>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</si>
  <si>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</si>
  <si>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</si>
  <si>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</si>
  <si>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</si>
  <si>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</si>
  <si>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</si>
  <si>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</si>
  <si>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</si>
  <si>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</si>
  <si>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</si>
  <si>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</si>
  <si>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</si>
  <si>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</si>
  <si>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</si>
  <si>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</si>
  <si>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</si>
  <si>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</si>
  <si>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</si>
  <si>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</si>
  <si>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</si>
  <si>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</si>
  <si>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</si>
  <si>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</si>
  <si>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</si>
  <si>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</si>
  <si>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</si>
  <si>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</si>
  <si>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</si>
  <si>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</si>
  <si>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</si>
  <si>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</si>
  <si>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</si>
  <si>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</si>
  <si>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</si>
  <si>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</si>
  <si>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</si>
  <si>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</si>
  <si>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</si>
  <si>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</si>
  <si>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</si>
  <si>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</si>
  <si>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</si>
  <si>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</si>
  <si>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</si>
  <si>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</si>
  <si>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</si>
  <si>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</si>
  <si>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</si>
  <si>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</si>
  <si>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</si>
  <si>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</si>
  <si>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</si>
  <si>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</si>
  <si>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</si>
  <si>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</si>
  <si>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</si>
  <si>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</si>
  <si>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</si>
  <si>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</si>
  <si>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</si>
  <si>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</si>
  <si>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</si>
  <si>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</si>
  <si>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</si>
  <si>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</si>
  <si>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</si>
  <si>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</si>
  <si>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</si>
  <si>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</si>
  <si>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</si>
  <si>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</si>
  <si>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</si>
  <si>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</si>
  <si>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</si>
  <si>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</si>
  <si>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</si>
  <si>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</si>
  <si>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</si>
  <si>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</si>
  <si>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</si>
  <si>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</si>
  <si>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</si>
  <si>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</si>
  <si>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</si>
  <si>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</si>
  <si>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</si>
  <si>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</si>
  <si>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</si>
  <si>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</si>
  <si>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</si>
  <si>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</si>
  <si>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</si>
  <si>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</si>
  <si>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</si>
  <si>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</si>
  <si>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</si>
  <si>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</si>
  <si>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</si>
  <si>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</si>
  <si>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</si>
  <si>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</si>
  <si>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</si>
  <si>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</si>
  <si>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</si>
  <si>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</si>
  <si>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</si>
  <si>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</si>
  <si>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</si>
  <si>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</si>
  <si>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</si>
  <si>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</si>
  <si>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</si>
  <si>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</si>
  <si>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</si>
  <si>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</si>
  <si>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</si>
  <si>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</si>
  <si>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</si>
  <si>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</si>
  <si>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</si>
  <si>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</si>
  <si>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</si>
  <si>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</si>
  <si>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</si>
  <si>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</si>
  <si>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</si>
  <si>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</si>
  <si>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</si>
  <si>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</si>
  <si>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</si>
  <si>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</si>
  <si>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</si>
  <si>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</si>
  <si>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</si>
  <si>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</si>
  <si>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</si>
  <si>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</si>
  <si>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</si>
  <si>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</si>
  <si>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</si>
  <si>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</si>
  <si>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</si>
  <si>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</si>
  <si>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</si>
  <si>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</si>
  <si>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</si>
  <si>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</si>
  <si>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</si>
  <si>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</si>
  <si>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</si>
  <si>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</si>
  <si>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</si>
  <si>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</si>
  <si>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</si>
  <si>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</si>
  <si>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</si>
  <si>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</si>
  <si>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</si>
  <si>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</si>
  <si>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</si>
  <si>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</si>
  <si>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</si>
  <si>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</si>
  <si>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</si>
  <si>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</si>
  <si>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</si>
  <si>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</si>
  <si>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</si>
  <si>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</si>
  <si>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</si>
  <si>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</si>
  <si>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</si>
  <si>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</si>
  <si>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</si>
  <si>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</si>
  <si>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</si>
  <si>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</si>
  <si>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</si>
  <si>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</si>
  <si>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</si>
  <si>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</si>
  <si>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</si>
  <si>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</si>
  <si>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</si>
  <si>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</si>
  <si>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</si>
  <si>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</si>
  <si>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</si>
  <si>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</si>
  <si>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</si>
  <si>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</si>
  <si>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</si>
  <si>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</si>
  <si>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</si>
  <si>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</si>
  <si>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</si>
  <si>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</si>
  <si>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</si>
  <si>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</si>
  <si>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</si>
  <si>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</si>
  <si>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</si>
  <si>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</si>
  <si>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</si>
  <si>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</si>
  <si>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</si>
  <si>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</si>
  <si>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</si>
  <si>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</si>
  <si>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</si>
  <si>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</si>
  <si>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</si>
  <si>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</si>
  <si>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</si>
  <si>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</si>
  <si>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</si>
  <si>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</si>
  <si>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</si>
  <si>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</si>
  <si>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</si>
  <si>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</si>
  <si>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</si>
  <si>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</si>
  <si>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</si>
  <si>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</si>
  <si>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</si>
  <si>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</si>
  <si>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</si>
  <si>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</si>
  <si>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</si>
  <si>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</si>
  <si>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</si>
  <si>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</si>
  <si>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</si>
  <si>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</si>
  <si>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</si>
  <si>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</si>
  <si>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</si>
  <si>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</si>
  <si>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</si>
  <si>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</si>
  <si>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</si>
  <si>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</si>
  <si>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</si>
  <si>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</si>
  <si>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</si>
  <si>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</si>
  <si>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</si>
  <si>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</si>
  <si>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</si>
  <si>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</si>
  <si>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</si>
  <si>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</si>
  <si>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</si>
  <si>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</si>
  <si>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</si>
  <si>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</si>
  <si>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</si>
  <si>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</si>
  <si>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</si>
  <si>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</si>
  <si>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</si>
  <si>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</si>
  <si>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</si>
  <si>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</si>
  <si>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</si>
  <si>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</si>
  <si>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</si>
  <si>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</si>
  <si>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</si>
  <si>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</si>
  <si>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</si>
  <si>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</si>
  <si>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</si>
  <si>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</si>
  <si>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</si>
  <si>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</si>
  <si>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</si>
  <si>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</si>
  <si>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</si>
  <si>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</si>
  <si>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</si>
  <si>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</si>
  <si>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</si>
  <si>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</si>
  <si>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</si>
  <si>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</si>
  <si>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</si>
  <si>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</si>
  <si>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</si>
  <si>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</si>
  <si>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</si>
  <si>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</si>
  <si>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</si>
  <si>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</si>
  <si>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</si>
  <si>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</si>
  <si>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</si>
  <si>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</si>
  <si>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</si>
  <si>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</si>
  <si>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</si>
  <si>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</si>
  <si>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</si>
  <si>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</si>
  <si>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</si>
  <si>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</si>
  <si>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</si>
  <si>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</si>
  <si>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</si>
  <si>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</si>
  <si>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</si>
  <si>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</si>
  <si>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</si>
  <si>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</si>
  <si>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</si>
  <si>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</si>
  <si>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</si>
  <si>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</si>
  <si>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</si>
  <si>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</si>
  <si>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</si>
  <si>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</si>
  <si>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</si>
  <si>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</si>
  <si>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</si>
  <si>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</si>
  <si>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</si>
  <si>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</si>
  <si>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</si>
  <si>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</si>
  <si>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</si>
  <si>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</si>
  <si>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</si>
  <si>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</si>
  <si>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</si>
  <si>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</si>
  <si>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</si>
  <si>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</si>
  <si>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</si>
  <si>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</si>
  <si>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</si>
  <si>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</si>
  <si>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</si>
  <si>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</si>
  <si>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</si>
  <si>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</si>
  <si>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</si>
  <si>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</si>
  <si>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</si>
  <si>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</si>
  <si>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</si>
  <si>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</si>
  <si>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</si>
  <si>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</si>
  <si>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</si>
  <si>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</si>
  <si>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</si>
  <si>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</si>
  <si>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</si>
  <si>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</si>
  <si>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</si>
  <si>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</si>
  <si>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</si>
  <si>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</si>
  <si>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</si>
  <si>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</si>
  <si>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</si>
  <si>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</si>
  <si>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</si>
  <si>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</si>
  <si>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</si>
  <si>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</si>
  <si>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</si>
  <si>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</si>
  <si>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</si>
  <si>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</si>
  <si>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</si>
  <si>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</si>
  <si>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</si>
  <si>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</si>
  <si>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</si>
  <si>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</si>
  <si>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</si>
  <si>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</si>
  <si>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</si>
  <si>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</si>
  <si>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</si>
  <si>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</si>
  <si>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</si>
  <si>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</si>
  <si>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</si>
  <si>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</si>
  <si>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</si>
  <si>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</si>
  <si>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</si>
  <si>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</si>
  <si>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</si>
  <si>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</si>
  <si>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</si>
  <si>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</si>
  <si>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</si>
  <si>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</si>
  <si>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</si>
  <si>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</si>
  <si>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</si>
  <si>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</si>
  <si>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</si>
  <si>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</si>
  <si>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</si>
  <si>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</si>
  <si>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</si>
  <si>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</si>
  <si>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</si>
  <si>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</si>
  <si>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</si>
  <si>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</si>
  <si>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</si>
  <si>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</si>
  <si>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</si>
  <si>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</si>
  <si>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</si>
  <si>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</si>
  <si>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</si>
  <si>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</si>
  <si>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</si>
  <si>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</si>
  <si>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</si>
  <si>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</si>
  <si>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</si>
  <si>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</si>
  <si>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</si>
  <si>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</si>
  <si>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</si>
  <si>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</si>
  <si>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</si>
  <si>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</si>
  <si>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</si>
  <si>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</si>
  <si>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</si>
  <si>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</si>
  <si>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</si>
  <si>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</si>
  <si>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</si>
  <si>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</si>
  <si>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</si>
  <si>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</si>
  <si>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</si>
  <si>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</si>
  <si>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</si>
  <si>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</si>
  <si>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</si>
  <si>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</si>
  <si>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</si>
  <si>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</si>
  <si>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</si>
  <si>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</si>
  <si>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</si>
  <si>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</si>
  <si>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</si>
  <si>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</si>
  <si>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</si>
  <si>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</si>
  <si>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</si>
  <si>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</si>
  <si>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</si>
  <si>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</si>
  <si>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</si>
  <si>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</si>
  <si>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</si>
  <si>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</si>
  <si>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</si>
  <si>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</si>
  <si>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</si>
  <si>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</si>
  <si>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</si>
  <si>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</si>
  <si>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</si>
  <si>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</si>
  <si>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</si>
  <si>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</si>
  <si>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</si>
  <si>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</si>
  <si>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</si>
  <si>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</si>
  <si>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</si>
  <si>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</si>
  <si>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</si>
  <si>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</si>
  <si>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</si>
  <si>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</si>
  <si>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</si>
  <si>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</si>
  <si>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</si>
  <si>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</si>
  <si>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</si>
  <si>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</si>
  <si>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</si>
  <si>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</si>
  <si>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</si>
  <si>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</si>
  <si>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</si>
  <si>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</si>
  <si>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</si>
  <si>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</si>
  <si>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</si>
  <si>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</si>
  <si>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</si>
  <si>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</si>
  <si>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</si>
  <si>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</si>
  <si>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</si>
  <si>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</si>
  <si>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</si>
  <si>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</si>
  <si>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</si>
  <si>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</si>
  <si>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</si>
  <si>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</si>
  <si>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</si>
  <si>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</si>
  <si>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</si>
  <si>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</si>
  <si>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</si>
  <si>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</si>
  <si>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</si>
  <si>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</si>
  <si>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</si>
  <si>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</si>
  <si>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</si>
  <si>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</si>
  <si>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</si>
  <si>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</si>
  <si>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</si>
  <si>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</si>
  <si>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</si>
  <si>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</si>
  <si>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</si>
  <si>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</si>
  <si>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</si>
  <si>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</si>
  <si>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</si>
  <si>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</si>
  <si>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</si>
  <si>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</si>
  <si>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</si>
  <si>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</si>
  <si>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</si>
  <si>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</si>
  <si>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</si>
  <si>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</si>
  <si>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</si>
  <si>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</si>
  <si>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</si>
  <si>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</si>
  <si>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</si>
  <si>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</si>
  <si>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</si>
  <si>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</si>
  <si>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</si>
  <si>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</si>
  <si>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</si>
  <si>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</si>
  <si>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</si>
  <si>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</si>
  <si>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</si>
  <si>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</si>
  <si>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</si>
  <si>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</si>
  <si>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</si>
  <si>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</si>
  <si>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</si>
  <si>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</si>
  <si>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</si>
  <si>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</si>
  <si>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</si>
  <si>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</si>
  <si>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</si>
  <si>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</si>
  <si>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</si>
  <si>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</si>
  <si>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</si>
  <si>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</si>
  <si>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</si>
  <si>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</si>
  <si>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</si>
  <si>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</si>
  <si>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</si>
  <si>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</si>
  <si>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</si>
  <si>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</si>
  <si>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</si>
  <si>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</si>
  <si>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</si>
  <si>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</si>
  <si>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</si>
  <si>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</si>
  <si>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</si>
  <si>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</si>
  <si>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</si>
  <si>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</si>
  <si>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</si>
  <si>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</si>
  <si>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</si>
  <si>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</si>
  <si>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</si>
  <si>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</si>
  <si>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</si>
  <si>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</si>
  <si>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</si>
  <si>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</si>
  <si>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</si>
  <si>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</si>
  <si>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</si>
  <si>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</si>
  <si>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</si>
  <si>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</si>
  <si>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</si>
  <si>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</si>
  <si>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</si>
  <si>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</si>
  <si>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</si>
  <si>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</si>
  <si>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</si>
  <si>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</si>
  <si>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</si>
  <si>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</si>
  <si>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</si>
  <si>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</si>
  <si>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</si>
  <si>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</si>
  <si>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</si>
  <si>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</si>
  <si>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</si>
  <si>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</si>
  <si>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</si>
  <si>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</si>
  <si>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</si>
  <si>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</si>
  <si>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</si>
  <si>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</si>
  <si>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</si>
  <si>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</si>
  <si>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</si>
  <si>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</si>
  <si>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</si>
  <si>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</si>
  <si>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</si>
  <si>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</si>
  <si>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</si>
  <si>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</si>
  <si>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</si>
  <si>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</si>
  <si>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</si>
  <si>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</si>
  <si>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</si>
  <si>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</si>
  <si>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</si>
  <si>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</si>
  <si>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</si>
  <si>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</si>
  <si>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</si>
  <si>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</si>
  <si>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</si>
  <si>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</si>
  <si>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</si>
  <si>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</si>
  <si>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</si>
  <si>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</si>
  <si>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</si>
  <si>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</si>
  <si>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</si>
  <si>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</si>
  <si>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</si>
  <si>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</si>
  <si>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</si>
  <si>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</si>
  <si>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</si>
  <si>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</si>
  <si>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</si>
  <si>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</si>
  <si>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</si>
  <si>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</si>
  <si>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</si>
  <si>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</si>
  <si>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</si>
  <si>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</si>
  <si>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</si>
  <si>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</si>
  <si>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</si>
  <si>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</si>
  <si>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</si>
  <si>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</si>
  <si>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</si>
  <si>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</si>
  <si>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</si>
  <si>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</si>
  <si>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</si>
  <si>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</si>
  <si>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</si>
  <si>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</si>
  <si>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</si>
  <si>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</si>
  <si>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</si>
  <si>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</si>
  <si>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</si>
  <si>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</si>
  <si>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</si>
  <si>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</si>
  <si>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</si>
  <si>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</si>
  <si>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</si>
  <si>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</si>
  <si>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</si>
  <si>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</si>
  <si>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</si>
  <si>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</si>
  <si>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</si>
  <si>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</si>
  <si>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</si>
  <si>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</si>
  <si>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</si>
  <si>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</si>
  <si>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</si>
  <si>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</si>
  <si>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</si>
  <si>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</si>
  <si>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</si>
  <si>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</si>
  <si>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</si>
  <si>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</si>
  <si>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</si>
  <si>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</si>
  <si>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</si>
  <si>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</si>
  <si>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</si>
  <si>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</si>
  <si>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</si>
  <si>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</si>
  <si>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</si>
  <si>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</si>
  <si>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</si>
  <si>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</si>
  <si>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</si>
  <si>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</si>
  <si>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</si>
  <si>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</si>
  <si>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</si>
  <si>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</si>
  <si>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</si>
  <si>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</si>
  <si>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</si>
  <si>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</si>
  <si>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</si>
  <si>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</si>
  <si>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</si>
  <si>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</si>
  <si>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</si>
  <si>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</si>
  <si>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</si>
  <si>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</si>
  <si>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</si>
  <si>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</si>
  <si>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</si>
  <si>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</si>
  <si>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</si>
  <si>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</si>
  <si>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</si>
  <si>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</si>
  <si>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</si>
  <si>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</si>
  <si>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</si>
  <si>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</si>
  <si>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</si>
  <si>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</si>
  <si>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</si>
  <si>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</si>
  <si>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</si>
  <si>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</si>
  <si>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</si>
  <si>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</si>
  <si>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</si>
  <si>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</si>
  <si>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</si>
  <si>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</si>
  <si>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</si>
  <si>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</si>
  <si>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</si>
  <si>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</si>
  <si>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</si>
  <si>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</si>
  <si>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</si>
  <si>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</si>
  <si>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</si>
  <si>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</si>
  <si>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</si>
  <si>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</si>
  <si>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</si>
  <si>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</si>
  <si>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</si>
  <si>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</si>
  <si>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</si>
  <si>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</si>
  <si>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</si>
  <si>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</si>
  <si>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</si>
  <si>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</si>
  <si>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</si>
  <si>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</si>
  <si>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</si>
  <si>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</si>
  <si>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</si>
  <si>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</si>
  <si>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</si>
  <si>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</si>
  <si>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</si>
  <si>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</si>
  <si>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</si>
  <si>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</si>
  <si>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</si>
  <si>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</si>
  <si>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</si>
  <si>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</si>
  <si>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</si>
  <si>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</si>
  <si>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</si>
  <si>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</si>
  <si>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</si>
  <si>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</si>
  <si>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</si>
  <si>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</si>
  <si>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</si>
  <si>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</si>
  <si>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</si>
  <si>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</si>
  <si>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</si>
  <si>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</si>
  <si>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</si>
  <si>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</si>
  <si>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</si>
  <si>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</si>
  <si>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</si>
  <si>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</si>
  <si>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</si>
  <si>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</si>
  <si>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</si>
  <si>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</si>
  <si>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</si>
  <si>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</si>
  <si>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</si>
  <si>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</si>
  <si>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</si>
  <si>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</si>
  <si>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</si>
  <si>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</si>
  <si>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</si>
  <si>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</si>
  <si>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</si>
  <si>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</si>
  <si>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</si>
  <si>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</si>
  <si>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</si>
  <si>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</si>
  <si>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</si>
  <si>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</si>
  <si>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</si>
  <si>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</si>
  <si>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</si>
  <si>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</si>
  <si>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</si>
  <si>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</si>
  <si>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</si>
  <si>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</si>
  <si>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</si>
  <si>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</si>
  <si>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</si>
  <si>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</si>
  <si>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</si>
  <si>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</si>
  <si>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</si>
  <si>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</si>
  <si>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</si>
  <si>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</si>
  <si>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</si>
  <si>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</si>
  <si>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</si>
  <si>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</si>
  <si>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</si>
  <si>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</si>
  <si>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</si>
  <si>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</si>
  <si>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</si>
  <si>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</si>
  <si>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</si>
  <si>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</si>
  <si>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</si>
  <si>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</si>
  <si>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</si>
  <si>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</si>
  <si>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</si>
  <si>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</si>
  <si>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</si>
  <si>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</si>
  <si>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</si>
  <si>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</si>
  <si>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</si>
  <si>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</si>
  <si>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</si>
  <si>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</si>
  <si>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</si>
  <si>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</si>
  <si>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</si>
  <si>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</si>
  <si>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</si>
  <si>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</si>
  <si>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</si>
  <si>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</si>
  <si>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</si>
  <si>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</si>
  <si>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</si>
  <si>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</si>
  <si>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</si>
  <si>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</si>
  <si>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</si>
  <si>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</si>
  <si>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</si>
  <si>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</si>
  <si>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</si>
  <si>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</si>
  <si>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</si>
  <si>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</si>
  <si>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</si>
  <si>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</si>
  <si>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</si>
  <si>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</si>
  <si>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</si>
  <si>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</si>
  <si>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</si>
  <si>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</si>
  <si>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</si>
  <si>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</si>
  <si>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</si>
  <si>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</si>
  <si>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</si>
  <si>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</si>
  <si>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</si>
  <si>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</si>
  <si>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</si>
  <si>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</si>
  <si>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</si>
  <si>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</si>
  <si>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</si>
  <si>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</si>
  <si>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</si>
  <si>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</si>
  <si>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</si>
  <si>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</si>
  <si>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</si>
  <si>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</si>
  <si>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</si>
  <si>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</si>
  <si>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</si>
  <si>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</si>
  <si>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</si>
  <si>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</si>
  <si>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</si>
  <si>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</si>
  <si>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</si>
  <si>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</si>
  <si>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</si>
  <si>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</si>
  <si>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</si>
  <si>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</si>
  <si>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</si>
  <si>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</si>
  <si>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</si>
  <si>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</si>
  <si>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</si>
  <si>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</si>
  <si>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</si>
  <si>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</si>
  <si>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</si>
  <si>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</si>
  <si>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</si>
  <si>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</si>
  <si>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</si>
  <si>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</si>
  <si>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</si>
  <si>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</si>
  <si>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</si>
  <si>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</si>
  <si>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</si>
  <si>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</si>
  <si>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</si>
  <si>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</si>
  <si>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</si>
  <si>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</si>
  <si>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</si>
  <si>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</si>
  <si>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</si>
  <si>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</si>
  <si>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</si>
  <si>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</si>
  <si>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</si>
  <si>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</si>
  <si>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</si>
  <si>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</si>
  <si>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</si>
  <si>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</si>
  <si>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</si>
  <si>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</si>
  <si>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</si>
  <si>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</si>
  <si>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</si>
  <si>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</si>
  <si>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</si>
  <si>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</si>
  <si>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</si>
  <si>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</si>
  <si>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</si>
  <si>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</si>
  <si>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</si>
  <si>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</si>
  <si>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</si>
  <si>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</si>
  <si>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</si>
  <si>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</si>
  <si>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</si>
  <si>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</si>
  <si>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</si>
  <si>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</si>
  <si>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</si>
  <si>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</si>
  <si>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</si>
  <si>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</si>
  <si>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</si>
  <si>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</si>
  <si>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</si>
  <si>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</si>
  <si>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</si>
  <si>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</si>
  <si>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</si>
  <si>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</si>
  <si>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</si>
  <si>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</si>
  <si>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</si>
  <si>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</si>
  <si>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</si>
  <si>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</si>
  <si>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</si>
  <si>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</si>
  <si>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</si>
  <si>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</si>
  <si>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</si>
  <si>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</si>
  <si>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</si>
  <si>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</si>
  <si>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</si>
  <si>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</si>
  <si>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</si>
  <si>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</si>
  <si>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</si>
  <si>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</si>
  <si>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</si>
  <si>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</si>
  <si>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</si>
  <si>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</si>
  <si>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</si>
  <si>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</si>
  <si>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</si>
  <si>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</si>
  <si>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</si>
  <si>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</si>
  <si>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</si>
  <si>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</si>
  <si>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</si>
  <si>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</si>
  <si>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</si>
  <si>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</si>
  <si>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</si>
  <si>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</si>
  <si>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</si>
  <si>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</si>
  <si>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</si>
  <si>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</si>
  <si>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</si>
  <si>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</si>
  <si>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</si>
  <si>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</si>
  <si>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</si>
  <si>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</si>
  <si>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</si>
  <si>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</si>
  <si>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</si>
  <si>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</si>
  <si>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</si>
  <si>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</si>
  <si>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</si>
  <si>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</si>
  <si>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</si>
  <si>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</si>
  <si>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</si>
  <si>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</si>
  <si>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</si>
  <si>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</si>
  <si>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</si>
  <si>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</si>
  <si>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</si>
  <si>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</si>
  <si>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</si>
  <si>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</si>
  <si>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</si>
  <si>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</si>
  <si>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</si>
  <si>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</si>
  <si>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</si>
  <si>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</si>
  <si>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</si>
  <si>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</si>
  <si>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</si>
  <si>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</si>
  <si>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</si>
  <si>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</si>
  <si>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</si>
  <si>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</si>
  <si>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</si>
  <si>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</si>
  <si>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</si>
  <si>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</si>
  <si>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</si>
  <si>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</si>
  <si>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</si>
  <si>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</si>
  <si>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</si>
  <si>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</si>
  <si>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</si>
  <si>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</si>
  <si>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</si>
  <si>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</si>
  <si>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</si>
  <si>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</si>
  <si>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</si>
  <si>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</si>
  <si>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</si>
  <si>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</si>
  <si>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</si>
  <si>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</si>
  <si>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</si>
  <si>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</si>
  <si>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</si>
  <si>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</si>
  <si>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</si>
  <si>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</si>
  <si>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</si>
  <si>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</si>
  <si>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</si>
  <si>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</si>
  <si>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</si>
  <si>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</si>
  <si>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</si>
  <si>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</si>
  <si>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</si>
  <si>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</si>
  <si>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</si>
  <si>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</si>
  <si>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</si>
  <si>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</si>
  <si>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</si>
  <si>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</si>
  <si>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</si>
  <si>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</si>
  <si>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</si>
  <si>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</si>
  <si>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</si>
  <si>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</si>
  <si>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</si>
  <si>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</si>
  <si>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</si>
  <si>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</si>
  <si>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</si>
  <si>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</si>
  <si>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</si>
  <si>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</si>
  <si>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</si>
  <si>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</si>
  <si>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</si>
  <si>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</si>
  <si>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</si>
  <si>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</si>
  <si>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</si>
  <si>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</si>
  <si>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</si>
  <si>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</si>
  <si>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</si>
  <si>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</si>
  <si>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</si>
  <si>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</si>
  <si>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</si>
  <si>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</si>
  <si>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</si>
  <si>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</si>
  <si>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</si>
  <si>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</si>
  <si>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</si>
  <si>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</si>
  <si>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</si>
  <si>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</si>
  <si>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</si>
  <si>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</si>
  <si>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</si>
  <si>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</si>
  <si>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</si>
  <si>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</si>
  <si>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</si>
  <si>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</si>
  <si>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</si>
  <si>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</si>
  <si>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</si>
  <si>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</si>
  <si>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</si>
  <si>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</si>
  <si>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</si>
  <si>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</si>
  <si>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</si>
  <si>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</si>
  <si>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</si>
  <si>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</si>
  <si>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</si>
  <si>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</si>
  <si>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</si>
  <si>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</si>
  <si>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</si>
  <si>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</si>
  <si>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</si>
  <si>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</si>
  <si>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</si>
  <si>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</si>
  <si>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</si>
  <si>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</si>
  <si>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</si>
  <si>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</si>
  <si>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</si>
  <si>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</si>
  <si>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</si>
  <si>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</si>
  <si>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</si>
  <si>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</si>
  <si>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</si>
  <si>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</si>
  <si>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</si>
  <si>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</si>
  <si>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</si>
  <si>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</si>
  <si>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</si>
  <si>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</si>
  <si>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</si>
  <si>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</si>
  <si>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</si>
  <si>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</si>
  <si>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</si>
  <si>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</si>
  <si>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</si>
  <si>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</si>
  <si>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</si>
  <si>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</si>
  <si>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</si>
  <si>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</si>
  <si>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</si>
  <si>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</si>
  <si>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</si>
  <si>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</si>
  <si>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</si>
  <si>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</si>
  <si>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</si>
  <si>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</si>
  <si>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</si>
  <si>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</si>
  <si>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</si>
  <si>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</si>
  <si>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</si>
  <si>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</si>
  <si>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</si>
  <si>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</si>
  <si>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</si>
  <si>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</si>
  <si>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</si>
  <si>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</si>
  <si>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</si>
  <si>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</si>
  <si>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</si>
  <si>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</si>
  <si>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</si>
  <si>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</si>
  <si>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</si>
  <si>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</si>
  <si>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</si>
  <si>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</si>
  <si>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</si>
  <si>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</si>
  <si>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</si>
  <si>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</si>
  <si>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</si>
  <si>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</si>
  <si>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</si>
  <si>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</si>
  <si>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</si>
  <si>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</si>
  <si>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</si>
  <si>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</si>
  <si>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</si>
  <si>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</si>
  <si>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</si>
  <si>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</si>
  <si>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</si>
  <si>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</si>
  <si>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</si>
  <si>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</si>
  <si>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</si>
  <si>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</si>
  <si>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</si>
  <si>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</si>
  <si>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</si>
  <si>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</si>
  <si>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</si>
  <si>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</si>
  <si>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</si>
  <si>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</si>
  <si>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</si>
  <si>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</si>
  <si>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</si>
  <si>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</si>
  <si>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</si>
  <si>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</si>
  <si>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</si>
  <si>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</si>
  <si>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</si>
  <si>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</si>
  <si>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</si>
  <si>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</si>
  <si>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</si>
  <si>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</si>
  <si>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</si>
  <si>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</si>
  <si>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</si>
  <si>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</si>
  <si>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</si>
  <si>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</si>
  <si>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</si>
  <si>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</si>
  <si>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</si>
  <si>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</si>
  <si>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</si>
  <si>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</si>
  <si>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</si>
  <si>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</si>
  <si>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</si>
  <si>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</si>
  <si>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</si>
  <si>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</si>
  <si>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</si>
  <si>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</si>
  <si>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</si>
  <si>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</si>
  <si>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</si>
  <si>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</si>
  <si>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</si>
  <si>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</si>
  <si>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</si>
  <si>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</si>
  <si>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</si>
  <si>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</si>
  <si>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</si>
  <si>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</si>
  <si>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</si>
  <si>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</si>
  <si>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</si>
  <si>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</si>
  <si>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</si>
  <si>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</si>
  <si>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</si>
  <si>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</si>
  <si>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</si>
  <si>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</si>
  <si>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</si>
  <si>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</si>
  <si>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</si>
  <si>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</si>
  <si>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</si>
  <si>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</si>
  <si>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</si>
  <si>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</si>
  <si>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</si>
  <si>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</si>
  <si>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</si>
  <si>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</si>
  <si>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</si>
  <si>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</si>
  <si>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</si>
  <si>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</si>
  <si>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</si>
  <si>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</si>
  <si>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</si>
  <si>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</si>
  <si>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</si>
  <si>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</si>
  <si>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</si>
  <si>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</si>
  <si>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</si>
  <si>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</si>
  <si>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</si>
  <si>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</si>
  <si>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</si>
  <si>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</si>
  <si>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</si>
  <si>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</si>
  <si>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</si>
  <si>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</si>
  <si>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</si>
  <si>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</si>
  <si>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</si>
  <si>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</si>
  <si>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</si>
  <si>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</si>
  <si>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</si>
  <si>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</si>
  <si>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</si>
  <si>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</si>
  <si>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</si>
  <si>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</si>
  <si>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</si>
  <si>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</si>
  <si>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</si>
  <si>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</si>
  <si>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</si>
  <si>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</si>
  <si>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</si>
  <si>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</si>
  <si>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</si>
  <si>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</si>
  <si>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</si>
  <si>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</si>
  <si>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</si>
  <si>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</si>
  <si>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</si>
  <si>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</si>
  <si>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</si>
  <si>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</si>
  <si>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</si>
  <si>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</si>
  <si>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</si>
  <si>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</si>
  <si>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</si>
  <si>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</si>
  <si>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</si>
  <si>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</si>
  <si>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</si>
  <si>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</si>
  <si>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</si>
  <si>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</si>
  <si>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</si>
  <si>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</si>
  <si>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</si>
  <si>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</si>
  <si>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</si>
  <si>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</si>
  <si>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</si>
  <si>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</si>
  <si>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</si>
  <si>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</si>
  <si>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</si>
  <si>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</si>
  <si>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</si>
  <si>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</si>
  <si>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</si>
  <si>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</si>
  <si>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</si>
  <si>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</si>
  <si>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</si>
  <si>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</si>
  <si>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</si>
  <si>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</si>
  <si>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</si>
  <si>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</si>
  <si>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</si>
  <si>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</si>
  <si>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</si>
  <si>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</si>
  <si>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</si>
  <si>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</si>
  <si>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</si>
  <si>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</si>
  <si>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</si>
  <si>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</si>
  <si>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</si>
  <si>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</si>
  <si>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</si>
  <si>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</si>
  <si>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</si>
  <si>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</si>
  <si>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</si>
  <si>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</si>
  <si>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</si>
  <si>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</si>
  <si>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</si>
  <si>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</si>
  <si>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</si>
  <si>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</si>
  <si>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</si>
  <si>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</si>
  <si>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</si>
  <si>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</si>
  <si>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</si>
  <si>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</si>
  <si>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</si>
  <si>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</si>
  <si>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</si>
  <si>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</si>
  <si>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</si>
  <si>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</si>
  <si>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</si>
  <si>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</si>
  <si>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</si>
  <si>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</si>
  <si>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</si>
  <si>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</si>
  <si>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</si>
  <si>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</si>
  <si>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</si>
  <si>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</si>
  <si>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</si>
  <si>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</si>
  <si>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</si>
  <si>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</si>
  <si>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</si>
  <si>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</si>
  <si>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</si>
  <si>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</si>
  <si>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</si>
  <si>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</si>
  <si>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</si>
  <si>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</si>
  <si>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</si>
  <si>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</si>
  <si>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</si>
  <si>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</si>
  <si>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</si>
  <si>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</si>
  <si>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</si>
  <si>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</si>
  <si>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</si>
  <si>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</si>
  <si>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</si>
  <si>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</si>
  <si>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</si>
  <si>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</si>
  <si>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</si>
  <si>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</si>
  <si>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</si>
  <si>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</si>
  <si>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</si>
  <si>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</si>
  <si>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</si>
  <si>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</si>
  <si>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</si>
  <si>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</si>
  <si>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</si>
  <si>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</si>
  <si>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</si>
  <si>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</si>
  <si>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</si>
  <si>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</si>
  <si>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</si>
  <si>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</si>
  <si>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</si>
  <si>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</si>
  <si>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</si>
  <si>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</si>
  <si>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</si>
  <si>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</si>
  <si>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</si>
  <si>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</si>
  <si>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</si>
  <si>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</si>
  <si>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</si>
  <si>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</si>
  <si>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</si>
  <si>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</si>
  <si>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</si>
  <si>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</si>
  <si>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</si>
  <si>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</si>
  <si>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</si>
  <si>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</si>
  <si>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</si>
  <si>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</si>
  <si>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</si>
  <si>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</si>
  <si>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</si>
  <si>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</si>
  <si>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</si>
  <si>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</si>
  <si>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</si>
  <si>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</si>
  <si>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</si>
  <si>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</si>
  <si>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</si>
  <si>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</si>
  <si>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</si>
  <si>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</si>
  <si>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</si>
  <si>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</si>
  <si>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</si>
  <si>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</si>
  <si>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</si>
  <si>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</si>
  <si>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</si>
  <si>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</si>
  <si>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</si>
  <si>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</si>
  <si>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</si>
  <si>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</si>
  <si>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</si>
  <si>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</si>
  <si>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</si>
  <si>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</si>
  <si>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</si>
  <si>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</si>
  <si>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</si>
  <si>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</si>
  <si>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</si>
  <si>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</si>
  <si>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</si>
  <si>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</si>
  <si>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</si>
  <si>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</si>
  <si>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</si>
  <si>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</si>
  <si>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</si>
  <si>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</si>
  <si>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</si>
  <si>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</si>
  <si>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</si>
  <si>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</si>
  <si>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</si>
  <si>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</si>
  <si>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</si>
  <si>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</si>
  <si>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</si>
  <si>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</si>
  <si>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</si>
  <si>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</si>
  <si>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</si>
  <si>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</si>
  <si>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</si>
  <si>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</si>
  <si>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</si>
  <si>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</si>
  <si>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</si>
  <si>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</si>
  <si>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</si>
  <si>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</si>
  <si>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</si>
  <si>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</si>
  <si>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</si>
  <si>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</si>
  <si>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</si>
  <si>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</si>
  <si>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</si>
  <si>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</si>
  <si>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</si>
  <si>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</si>
  <si>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</si>
  <si>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</si>
  <si>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</si>
  <si>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</si>
  <si>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</si>
  <si>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</si>
  <si>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</si>
  <si>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</si>
  <si>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</si>
  <si>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</si>
  <si>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</si>
  <si>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</si>
  <si>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</si>
  <si>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</si>
  <si>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</si>
  <si>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</si>
  <si>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</si>
  <si>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</si>
  <si>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</si>
  <si>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</si>
  <si>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</si>
  <si>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</si>
  <si>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</si>
  <si>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</si>
  <si>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</si>
  <si>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</si>
  <si>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</si>
  <si>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</si>
  <si>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</si>
  <si>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</si>
  <si>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</si>
  <si>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</si>
  <si>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</si>
  <si>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</si>
  <si>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</si>
  <si>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</si>
  <si>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</si>
  <si>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</si>
  <si>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</si>
  <si>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</si>
  <si>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</si>
  <si>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</si>
  <si>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</si>
  <si>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</si>
  <si>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</si>
  <si>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</si>
  <si>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</si>
  <si>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</si>
  <si>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</si>
  <si>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</si>
  <si>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</si>
  <si>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</si>
  <si>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</si>
  <si>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</si>
  <si>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</si>
  <si>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</si>
  <si>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</si>
  <si>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</si>
  <si>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</si>
  <si>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</si>
  <si>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</si>
  <si>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</si>
  <si>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</si>
  <si>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</si>
  <si>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</si>
  <si>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</si>
  <si>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</si>
  <si>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</si>
  <si>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</si>
  <si>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</si>
  <si>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</si>
  <si>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</si>
  <si>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</si>
  <si>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</si>
  <si>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</si>
  <si>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</si>
  <si>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</si>
  <si>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</si>
  <si>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</si>
  <si>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</si>
  <si>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</si>
  <si>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</si>
  <si>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</si>
  <si>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</si>
  <si>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</si>
  <si>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</si>
  <si>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</si>
  <si>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</si>
  <si>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</si>
  <si>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</si>
  <si>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</si>
  <si>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</si>
  <si>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</si>
  <si>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</si>
  <si>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</si>
  <si>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</si>
  <si>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</si>
  <si>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</si>
  <si>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</si>
  <si>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</si>
  <si>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</si>
  <si>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</si>
  <si>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</si>
  <si>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</si>
  <si>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</si>
  <si>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</si>
  <si>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</si>
  <si>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</si>
  <si>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</si>
  <si>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</si>
  <si>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</si>
  <si>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</si>
  <si>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</si>
  <si>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</si>
  <si>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</si>
  <si>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</si>
  <si>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</si>
  <si>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</si>
  <si>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</si>
  <si>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</si>
  <si>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</si>
  <si>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</si>
  <si>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</si>
  <si>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</si>
  <si>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</si>
  <si>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</si>
  <si>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</si>
  <si>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</si>
  <si>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</si>
  <si>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</si>
  <si>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</si>
  <si>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</si>
  <si>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</si>
  <si>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</si>
  <si>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</si>
  <si>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</si>
  <si>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</si>
  <si>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</si>
  <si>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</si>
  <si>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</si>
  <si>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</si>
  <si>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</si>
  <si>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</si>
  <si>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</si>
  <si>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</si>
  <si>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</si>
  <si>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</si>
  <si>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</si>
  <si>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</si>
  <si>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</si>
  <si>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</si>
  <si>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</si>
  <si>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</si>
  <si>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</si>
  <si>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</si>
  <si>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</si>
  <si>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</si>
  <si>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</si>
  <si>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</si>
  <si>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</si>
  <si>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</si>
  <si>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</si>
  <si>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</si>
  <si>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</si>
  <si>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</si>
  <si>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</si>
  <si>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</si>
  <si>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</si>
  <si>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</si>
  <si>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</si>
  <si>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</si>
  <si>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</si>
  <si>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</si>
  <si>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</si>
  <si>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</si>
  <si>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</si>
  <si>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</si>
  <si>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</si>
  <si>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</si>
  <si>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</si>
  <si>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</si>
  <si>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</si>
  <si>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</si>
  <si>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</si>
  <si>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</si>
  <si>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</si>
  <si>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</si>
  <si>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</si>
  <si>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</si>
  <si>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</si>
  <si>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</si>
  <si>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</si>
  <si>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</si>
  <si>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</si>
  <si>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</si>
  <si>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</si>
  <si>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</si>
  <si>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</si>
  <si>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</si>
  <si>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</si>
  <si>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</si>
  <si>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</si>
  <si>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</si>
  <si>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</si>
  <si>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</si>
  <si>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</si>
  <si>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</si>
  <si>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</si>
  <si>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</si>
  <si>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</si>
  <si>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</si>
  <si>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</si>
  <si>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</si>
  <si>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</si>
  <si>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</si>
  <si>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</si>
  <si>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</si>
  <si>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</si>
  <si>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</si>
  <si>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</si>
  <si>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</si>
  <si>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</si>
  <si>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</si>
  <si>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</si>
  <si>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</si>
  <si>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</si>
  <si>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</si>
  <si>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</si>
  <si>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</si>
  <si>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</si>
  <si>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</si>
  <si>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</si>
  <si>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</si>
  <si>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</si>
  <si>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</si>
  <si>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</si>
  <si>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</si>
  <si>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</si>
  <si>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</si>
  <si>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</si>
  <si>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</si>
  <si>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</si>
  <si>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</si>
  <si>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</si>
  <si>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</si>
  <si>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</si>
  <si>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</si>
  <si>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</si>
  <si>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</si>
  <si>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</si>
  <si>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</si>
  <si>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</si>
  <si>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</si>
  <si>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</si>
  <si>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</si>
  <si>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</si>
  <si>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</si>
  <si>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</si>
  <si>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</si>
  <si>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</si>
  <si>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</si>
  <si>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</si>
  <si>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</si>
  <si>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</si>
  <si>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</si>
  <si>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</si>
  <si>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</si>
  <si>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</si>
  <si>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</si>
  <si>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</si>
  <si>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</si>
  <si>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</si>
  <si>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</si>
  <si>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</si>
  <si>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</si>
  <si>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</si>
  <si>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</si>
  <si>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</si>
  <si>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</si>
  <si>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</si>
  <si>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</si>
  <si>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</si>
  <si>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</si>
  <si>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</si>
  <si>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</si>
  <si>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</si>
  <si>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</si>
  <si>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</si>
  <si>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</si>
  <si>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</si>
  <si>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</si>
  <si>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</si>
  <si>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</si>
  <si>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</si>
  <si>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</si>
  <si>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</si>
  <si>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</si>
  <si>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</si>
  <si>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</si>
  <si>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</si>
  <si>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</si>
  <si>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</si>
  <si>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</si>
  <si>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</si>
  <si>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</si>
  <si>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</si>
  <si>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</si>
  <si>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</si>
  <si>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</si>
  <si>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</si>
  <si>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</si>
  <si>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</si>
  <si>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</si>
  <si>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</si>
  <si>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</si>
  <si>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</si>
  <si>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</si>
  <si>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</si>
  <si>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</si>
  <si>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</si>
  <si>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</si>
  <si>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</si>
  <si>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</si>
  <si>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</si>
  <si>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</si>
  <si>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</si>
  <si>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</si>
  <si>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</si>
  <si>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</si>
  <si>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</si>
  <si>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</si>
  <si>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</si>
  <si>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</si>
  <si>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</si>
  <si>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</si>
  <si>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</si>
  <si>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</si>
  <si>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</si>
  <si>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</si>
  <si>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</si>
  <si>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</si>
  <si>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</si>
  <si>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</si>
  <si>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</si>
  <si>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</si>
  <si>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</si>
  <si>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</si>
  <si>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</si>
  <si>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</si>
  <si>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</si>
  <si>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</si>
  <si>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</si>
  <si>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</si>
  <si>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</si>
  <si>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</si>
  <si>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</si>
  <si>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</si>
  <si>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</si>
  <si>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</si>
  <si>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</si>
  <si>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</si>
  <si>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</si>
  <si>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</si>
  <si>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</si>
  <si>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</si>
  <si>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</si>
  <si>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</si>
  <si>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</si>
  <si>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</si>
  <si>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</si>
  <si>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</si>
  <si>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</si>
  <si>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</si>
  <si>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</si>
  <si>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</si>
  <si>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</si>
  <si>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</si>
  <si>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</si>
  <si>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</si>
  <si>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</si>
  <si>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</si>
  <si>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</si>
  <si>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</si>
  <si>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</si>
  <si>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</si>
  <si>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</si>
  <si>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</si>
  <si>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</si>
  <si>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</si>
  <si>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</si>
  <si>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</si>
  <si>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</si>
  <si>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</si>
  <si>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</si>
  <si>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</si>
  <si>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</si>
  <si>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</si>
  <si>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</si>
  <si>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</si>
  <si>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</si>
  <si>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</si>
  <si>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</si>
  <si>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</si>
  <si>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</si>
  <si>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</si>
  <si>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</si>
  <si>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</si>
  <si>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</si>
  <si>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</si>
  <si>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</si>
  <si>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</si>
  <si>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</si>
  <si>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</si>
  <si>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</si>
  <si>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</si>
  <si>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</si>
  <si>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</si>
  <si>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</si>
  <si>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</si>
  <si>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</si>
  <si>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</si>
  <si>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</si>
  <si>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</si>
  <si>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</si>
  <si>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</si>
  <si>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</si>
  <si>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</si>
  <si>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</si>
  <si>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</si>
  <si>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</si>
  <si>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</si>
  <si>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</si>
  <si>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</si>
  <si>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</si>
  <si>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</si>
  <si>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</si>
  <si>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</si>
  <si>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</si>
  <si>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</si>
  <si>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</si>
  <si>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</si>
  <si>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</si>
  <si>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</si>
  <si>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</si>
  <si>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</si>
  <si>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</si>
  <si>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</si>
  <si>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</si>
  <si>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</si>
  <si>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</si>
  <si>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</si>
  <si>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</si>
  <si>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</si>
  <si>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</si>
  <si>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</si>
  <si>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</si>
  <si>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</si>
  <si>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</si>
  <si>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</si>
  <si>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</si>
  <si>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</si>
  <si>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</si>
  <si>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</si>
  <si>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</si>
  <si>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</si>
  <si>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</si>
  <si>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</si>
  <si>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</si>
  <si>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</si>
  <si>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</si>
  <si>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</si>
  <si>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</si>
  <si>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</si>
  <si>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</si>
  <si>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</si>
  <si>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</si>
  <si>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</si>
  <si>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</si>
  <si>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</si>
  <si>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</si>
  <si>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</si>
  <si>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</si>
  <si>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</si>
  <si>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</si>
  <si>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</si>
  <si>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</si>
  <si>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</si>
  <si>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</si>
  <si>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</si>
  <si>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</si>
  <si>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</si>
  <si>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</si>
  <si>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</si>
  <si>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</si>
  <si>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</si>
  <si>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</si>
  <si>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</si>
  <si>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</si>
  <si>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</si>
  <si>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</si>
  <si>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</si>
  <si>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</si>
  <si>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</si>
  <si>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</si>
  <si>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</si>
  <si>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</si>
  <si>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</si>
  <si>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</si>
  <si>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</si>
  <si>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</si>
  <si>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</si>
  <si>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</si>
  <si>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</si>
  <si>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</si>
  <si>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</si>
  <si>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</si>
  <si>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</si>
  <si>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</si>
  <si>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</si>
  <si>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</si>
  <si>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</si>
  <si>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</si>
  <si>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</si>
  <si>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</si>
  <si>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</si>
  <si>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</si>
  <si>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</si>
  <si>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</si>
  <si>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</si>
  <si>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</si>
  <si>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</si>
  <si>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</si>
  <si>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</si>
  <si>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</si>
  <si>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</si>
  <si>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</si>
  <si>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</si>
  <si>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</si>
  <si>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</si>
  <si>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</si>
  <si>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</si>
  <si>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</si>
  <si>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</si>
  <si>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</si>
  <si>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</si>
  <si>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</si>
  <si>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</si>
  <si>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</si>
  <si>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</si>
  <si>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</si>
  <si>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</si>
  <si>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</si>
  <si>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</si>
  <si>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</si>
  <si>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</si>
  <si>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</si>
  <si>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</si>
  <si>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</si>
  <si>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</si>
  <si>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</si>
  <si>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</si>
  <si>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</si>
  <si>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</si>
  <si>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</si>
  <si>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</si>
  <si>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</si>
  <si>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</si>
  <si>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</si>
  <si>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</si>
  <si>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</si>
  <si>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</si>
  <si>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</si>
  <si>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</si>
  <si>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</si>
  <si>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</si>
  <si>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</si>
  <si>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</si>
  <si>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</si>
  <si>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</si>
  <si>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</si>
  <si>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</si>
  <si>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</si>
  <si>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</si>
  <si>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</si>
  <si>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</si>
  <si>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</si>
  <si>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</si>
  <si>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</si>
  <si>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</si>
  <si>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</si>
  <si>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</si>
  <si>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</si>
  <si>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</si>
  <si>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</si>
  <si>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</si>
  <si>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</si>
  <si>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</si>
  <si>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</si>
  <si>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</si>
  <si>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</si>
  <si>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</si>
  <si>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</si>
  <si>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</si>
  <si>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</si>
  <si>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</si>
  <si>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</si>
  <si>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</si>
  <si>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</si>
  <si>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</si>
  <si>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</si>
  <si>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</si>
  <si>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</si>
  <si>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</si>
  <si>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</si>
  <si>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</si>
  <si>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</si>
  <si>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</si>
  <si>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</si>
  <si>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</si>
  <si>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</si>
  <si>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</si>
  <si>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</si>
  <si>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</si>
  <si>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</si>
  <si>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</si>
  <si>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</si>
  <si>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</si>
  <si>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</si>
  <si>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</si>
  <si>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</si>
  <si>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</si>
  <si>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</si>
  <si>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</si>
  <si>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</si>
  <si>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</si>
  <si>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</si>
  <si>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</si>
  <si>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</si>
  <si>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</si>
  <si>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</si>
  <si>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</si>
  <si>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</si>
  <si>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</si>
  <si>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</si>
  <si>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</si>
  <si>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</si>
  <si>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</si>
  <si>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</si>
  <si>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</si>
  <si>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</si>
  <si>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</si>
  <si>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</si>
  <si>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</si>
  <si>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</si>
  <si>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</si>
  <si>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</si>
  <si>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</si>
  <si>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</si>
  <si>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</si>
  <si>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</si>
  <si>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</si>
  <si>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</si>
  <si>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</si>
  <si>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</si>
  <si>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</si>
  <si>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</si>
  <si>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</si>
  <si>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</si>
  <si>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</si>
  <si>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</si>
  <si>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</si>
  <si>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</si>
  <si>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</si>
  <si>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</si>
  <si>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</si>
  <si>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</si>
  <si>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</si>
  <si>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</si>
  <si>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</si>
  <si>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</si>
  <si>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</si>
  <si>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</si>
  <si>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</si>
  <si>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</si>
  <si>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</si>
  <si>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</si>
  <si>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</si>
  <si>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</si>
  <si>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</si>
  <si>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</si>
  <si>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</si>
  <si>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</si>
  <si>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</si>
  <si>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</si>
  <si>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</si>
  <si>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</si>
  <si>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</si>
  <si>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</si>
  <si>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</si>
  <si>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</si>
  <si>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</si>
  <si>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</si>
  <si>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</si>
  <si>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</si>
  <si>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</si>
  <si>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</si>
  <si>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</si>
  <si>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</si>
  <si>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</si>
  <si>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</si>
  <si>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</si>
  <si>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</si>
  <si>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</si>
  <si>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</si>
  <si>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SREDNJA ŠKOLA CENTAR ZA ODGOJ I OBRAZOVANJE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</si>
</sst>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protection locked="0"/>
    </xf>
    <xf numFmtId="4" fontId="48"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1774056.45</v>
      </c>
      <c r="D2" s="6">
        <f>'PR-RAS'!E6</f>
        <v>2158485.1299999994</v>
      </c>
      <c r="E2" s="6">
        <v>0</v>
      </c>
      <c r="F2" s="6">
        <v>0</v>
      </c>
      <c r="G2" s="7">
        <f t="shared" ref="G2:G264" si="0">(B2/1000)*(C2*1+D2*2)</f>
        <v>6091.0267099999992</v>
      </c>
      <c r="H2" s="7">
        <f t="shared" ref="H2:H264" si="1">ABS(C2-ROUND(C2,0))+ABS(D2-ROUND(D2,0))</f>
        <v>0.57999999937601388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1566130.7</v>
      </c>
      <c r="D46" s="1">
        <f>'PR-RAS'!E50</f>
        <v>1848513.43</v>
      </c>
      <c r="E46" s="1">
        <v>0</v>
      </c>
      <c r="F46" s="1">
        <v>0</v>
      </c>
      <c r="G46" s="2">
        <f t="shared" si="0"/>
        <v>236842.09019999998</v>
      </c>
      <c r="H46" s="2">
        <f t="shared" si="1"/>
        <v>0.72999999998137355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83952.92</v>
      </c>
      <c r="D58" s="1">
        <f>'PR-RAS'!E62</f>
        <v>31041</v>
      </c>
      <c r="E58" s="1">
        <v>0</v>
      </c>
      <c r="F58" s="1">
        <v>0</v>
      </c>
      <c r="G58" s="2">
        <f t="shared" si="0"/>
        <v>8323.9904399999996</v>
      </c>
      <c r="H58" s="2">
        <f t="shared" si="1"/>
        <v>8.000000000174623E-2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83952.92</v>
      </c>
      <c r="D59" s="1">
        <f>'PR-RAS'!E63</f>
        <v>31041</v>
      </c>
      <c r="E59" s="1">
        <v>0</v>
      </c>
      <c r="F59" s="1">
        <v>0</v>
      </c>
      <c r="G59" s="2">
        <f t="shared" si="0"/>
        <v>8470.0253599999996</v>
      </c>
      <c r="H59" s="2">
        <f t="shared" si="1"/>
        <v>8.000000000174623E-2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1448021.21</v>
      </c>
      <c r="D64" s="1">
        <f>'PR-RAS'!E68</f>
        <v>1772698.93</v>
      </c>
      <c r="E64" s="1">
        <v>0</v>
      </c>
      <c r="F64" s="1">
        <v>0</v>
      </c>
      <c r="G64" s="2">
        <f t="shared" si="0"/>
        <v>314585.40141000005</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1448021.21</v>
      </c>
      <c r="D65" s="1">
        <f>'PR-RAS'!E69</f>
        <v>1772698.93</v>
      </c>
      <c r="E65" s="1">
        <v>0</v>
      </c>
      <c r="F65" s="1">
        <v>0</v>
      </c>
      <c r="G65" s="2">
        <f t="shared" si="0"/>
        <v>319578.82048000005</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2088</v>
      </c>
      <c r="D70" s="1">
        <f>'PR-RAS'!E74</f>
        <v>0</v>
      </c>
      <c r="E70" s="1">
        <v>0</v>
      </c>
      <c r="F70" s="1">
        <v>0</v>
      </c>
      <c r="G70" s="2">
        <f t="shared" si="0"/>
        <v>144.072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2088</v>
      </c>
      <c r="D71" s="1">
        <f>'PR-RAS'!E75</f>
        <v>0</v>
      </c>
      <c r="E71" s="1">
        <v>0</v>
      </c>
      <c r="F71" s="1">
        <v>0</v>
      </c>
      <c r="G71" s="2">
        <f t="shared" si="0"/>
        <v>146.16000000000003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32068.57</v>
      </c>
      <c r="D73" s="1">
        <f>'PR-RAS'!E77</f>
        <v>44773.5</v>
      </c>
      <c r="E73" s="1">
        <v>0</v>
      </c>
      <c r="F73" s="1">
        <v>0</v>
      </c>
      <c r="G73" s="2">
        <f t="shared" si="0"/>
        <v>8756.3210400000007</v>
      </c>
      <c r="H73" s="2">
        <f t="shared" si="1"/>
        <v>0.93000000000029104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32068.57</v>
      </c>
      <c r="D76" s="1">
        <f>'PR-RAS'!E80</f>
        <v>44773.5</v>
      </c>
      <c r="E76" s="1">
        <v>0</v>
      </c>
      <c r="F76" s="1">
        <v>0</v>
      </c>
      <c r="G76" s="2">
        <f t="shared" si="0"/>
        <v>9121.1677500000005</v>
      </c>
      <c r="H76" s="2">
        <f t="shared" si="1"/>
        <v>0.93000000000029104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0.27</v>
      </c>
      <c r="D78" s="1">
        <f>'PR-RAS'!E82</f>
        <v>0</v>
      </c>
      <c r="E78" s="1">
        <v>0</v>
      </c>
      <c r="F78" s="1">
        <v>0</v>
      </c>
      <c r="G78" s="2">
        <f t="shared" si="0"/>
        <v>2.0789999999999999E-2</v>
      </c>
      <c r="H78" s="2">
        <f t="shared" si="1"/>
        <v>0.27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0.27</v>
      </c>
      <c r="D79" s="1">
        <f>'PR-RAS'!E83</f>
        <v>0</v>
      </c>
      <c r="E79" s="1">
        <v>0</v>
      </c>
      <c r="F79" s="1">
        <v>0</v>
      </c>
      <c r="G79" s="2">
        <f t="shared" si="0"/>
        <v>2.1060000000000002E-2</v>
      </c>
      <c r="H79" s="2">
        <f t="shared" si="1"/>
        <v>0.27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0.27</v>
      </c>
      <c r="D86" s="1">
        <f>'PR-RAS'!E90</f>
        <v>0</v>
      </c>
      <c r="E86" s="1">
        <v>0</v>
      </c>
      <c r="F86" s="1">
        <v>0</v>
      </c>
      <c r="G86" s="2">
        <f t="shared" si="0"/>
        <v>2.2950000000000002E-2</v>
      </c>
      <c r="H86" s="2">
        <f t="shared" si="1"/>
        <v>0.27</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12408.84</v>
      </c>
      <c r="D102" s="1">
        <f>'PR-RAS'!E106</f>
        <v>13858.66</v>
      </c>
      <c r="E102" s="1">
        <v>0</v>
      </c>
      <c r="F102" s="1">
        <v>0</v>
      </c>
      <c r="G102" s="2">
        <f t="shared" si="0"/>
        <v>4052.7421600000007</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12408.84</v>
      </c>
      <c r="D108" s="1">
        <f>'PR-RAS'!E112</f>
        <v>13858.66</v>
      </c>
      <c r="E108" s="1">
        <v>0</v>
      </c>
      <c r="F108" s="1">
        <v>0</v>
      </c>
      <c r="G108" s="2">
        <f t="shared" si="0"/>
        <v>4293.4991200000004</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12408.84</v>
      </c>
      <c r="D113" s="1">
        <f>'PR-RAS'!E117</f>
        <v>13858.66</v>
      </c>
      <c r="E113" s="1">
        <v>0</v>
      </c>
      <c r="F113" s="1">
        <v>0</v>
      </c>
      <c r="G113" s="2">
        <f t="shared" si="0"/>
        <v>4494.1299200000003</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6301.39</v>
      </c>
      <c r="D120" s="1">
        <f>'PR-RAS'!E124</f>
        <v>40336</v>
      </c>
      <c r="E120" s="1">
        <v>0</v>
      </c>
      <c r="F120" s="1">
        <v>0</v>
      </c>
      <c r="G120" s="2">
        <f t="shared" si="0"/>
        <v>10349.833409999999</v>
      </c>
      <c r="H120" s="2">
        <f t="shared" si="1"/>
        <v>0.39000000000032742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4940</v>
      </c>
      <c r="D121" s="1">
        <f>'PR-RAS'!E125</f>
        <v>34040</v>
      </c>
      <c r="E121" s="1">
        <v>0</v>
      </c>
      <c r="F121" s="1">
        <v>0</v>
      </c>
      <c r="G121" s="2">
        <f t="shared" si="0"/>
        <v>8762.4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3015</v>
      </c>
      <c r="D122" s="1">
        <f>'PR-RAS'!E126</f>
        <v>2200</v>
      </c>
      <c r="E122" s="1">
        <v>0</v>
      </c>
      <c r="F122" s="1">
        <v>0</v>
      </c>
      <c r="G122" s="2">
        <f t="shared" si="0"/>
        <v>897.21499999999992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1925</v>
      </c>
      <c r="D123" s="1">
        <f>'PR-RAS'!E127</f>
        <v>31840</v>
      </c>
      <c r="E123" s="1">
        <v>0</v>
      </c>
      <c r="F123" s="1">
        <v>0</v>
      </c>
      <c r="G123" s="2">
        <f t="shared" si="0"/>
        <v>8003.8099999999995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1361.39</v>
      </c>
      <c r="D124" s="1">
        <f>'PR-RAS'!E128</f>
        <v>6296</v>
      </c>
      <c r="E124" s="1">
        <v>0</v>
      </c>
      <c r="F124" s="1">
        <v>0</v>
      </c>
      <c r="G124" s="2">
        <f t="shared" si="0"/>
        <v>1716.2669699999999</v>
      </c>
      <c r="H124" s="2">
        <f t="shared" si="1"/>
        <v>0.39000000000010004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1361.39</v>
      </c>
      <c r="D125" s="1">
        <f>'PR-RAS'!E129</f>
        <v>6296</v>
      </c>
      <c r="E125" s="1">
        <v>0</v>
      </c>
      <c r="F125" s="1">
        <v>0</v>
      </c>
      <c r="G125" s="2">
        <f t="shared" si="0"/>
        <v>1730.22036</v>
      </c>
      <c r="H125" s="2">
        <f t="shared" si="1"/>
        <v>0.39000000000010004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189215.25</v>
      </c>
      <c r="D129" s="1">
        <f>'PR-RAS'!E133</f>
        <v>255535.01</v>
      </c>
      <c r="E129" s="1">
        <v>0</v>
      </c>
      <c r="F129" s="1">
        <v>0</v>
      </c>
      <c r="G129" s="2">
        <f t="shared" si="0"/>
        <v>89636.514560000011</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189215.25</v>
      </c>
      <c r="D130" s="1">
        <f>'PR-RAS'!E134</f>
        <v>255535.01</v>
      </c>
      <c r="E130" s="1">
        <v>0</v>
      </c>
      <c r="F130" s="1">
        <v>0</v>
      </c>
      <c r="G130" s="2">
        <f t="shared" si="0"/>
        <v>90336.799830000004</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166685.29999999999</v>
      </c>
      <c r="D131" s="1">
        <f>'PR-RAS'!E135</f>
        <v>241281.26</v>
      </c>
      <c r="E131" s="1">
        <v>0</v>
      </c>
      <c r="F131" s="1">
        <v>0</v>
      </c>
      <c r="G131" s="2">
        <f t="shared" si="0"/>
        <v>84402.216600000014</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22529.95</v>
      </c>
      <c r="D132" s="1">
        <f>'PR-RAS'!E136</f>
        <v>14253.75</v>
      </c>
      <c r="E132" s="1">
        <v>0</v>
      </c>
      <c r="F132" s="1">
        <v>0</v>
      </c>
      <c r="G132" s="2">
        <f t="shared" si="0"/>
        <v>6685.9059500000003</v>
      </c>
      <c r="H132" s="2">
        <f t="shared" si="1"/>
        <v>0.2999999999992724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242.03</v>
      </c>
      <c r="E135" s="1">
        <v>0</v>
      </c>
      <c r="F135" s="1">
        <v>0</v>
      </c>
      <c r="G135" s="2">
        <f t="shared" si="0"/>
        <v>64.864040000000003</v>
      </c>
      <c r="H135" s="2">
        <f t="shared" si="1"/>
        <v>3.0000000000001137E-2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242.03</v>
      </c>
      <c r="E146" s="1">
        <v>0</v>
      </c>
      <c r="F146" s="1">
        <v>0</v>
      </c>
      <c r="G146" s="2">
        <f t="shared" si="0"/>
        <v>70.188699999999997</v>
      </c>
      <c r="H146" s="2">
        <f t="shared" si="1"/>
        <v>3.0000000000001137E-2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1734330.69</v>
      </c>
      <c r="D147" s="1">
        <f>'PR-RAS'!E151</f>
        <v>2134844.65</v>
      </c>
      <c r="E147" s="1">
        <v>0</v>
      </c>
      <c r="F147" s="1">
        <v>0</v>
      </c>
      <c r="G147" s="2">
        <f t="shared" si="0"/>
        <v>876586.91853999998</v>
      </c>
      <c r="H147" s="2">
        <f t="shared" si="1"/>
        <v>0.66000000014901161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1379872.0999999999</v>
      </c>
      <c r="D148" s="1">
        <f>'PR-RAS'!E152</f>
        <v>1715107.3</v>
      </c>
      <c r="E148" s="1">
        <v>0</v>
      </c>
      <c r="F148" s="1">
        <v>0</v>
      </c>
      <c r="G148" s="2">
        <f t="shared" si="0"/>
        <v>707082.74489999993</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1162804.22</v>
      </c>
      <c r="D149" s="1">
        <f>'PR-RAS'!E153</f>
        <v>1429661.36</v>
      </c>
      <c r="E149" s="1">
        <v>0</v>
      </c>
      <c r="F149" s="1">
        <v>0</v>
      </c>
      <c r="G149" s="2">
        <f t="shared" si="0"/>
        <v>595274.78711999999</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1034955.91</v>
      </c>
      <c r="D150" s="1">
        <f>'PR-RAS'!E154</f>
        <v>1207491.83</v>
      </c>
      <c r="E150" s="1">
        <v>0</v>
      </c>
      <c r="F150" s="1">
        <v>0</v>
      </c>
      <c r="G150" s="2">
        <f t="shared" si="0"/>
        <v>514040.99593000003</v>
      </c>
      <c r="H150" s="2">
        <f t="shared" si="1"/>
        <v>0.2599999998928979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31607.79</v>
      </c>
      <c r="D152" s="1">
        <f>'PR-RAS'!E156</f>
        <v>40128.54</v>
      </c>
      <c r="E152" s="1">
        <v>0</v>
      </c>
      <c r="F152" s="1">
        <v>0</v>
      </c>
      <c r="G152" s="2">
        <f t="shared" si="0"/>
        <v>16891.595369999999</v>
      </c>
      <c r="H152" s="2">
        <f t="shared" si="1"/>
        <v>0.66999999999825377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96240.52</v>
      </c>
      <c r="D153" s="1">
        <f>'PR-RAS'!E157</f>
        <v>182040.99</v>
      </c>
      <c r="E153" s="1">
        <v>0</v>
      </c>
      <c r="F153" s="1">
        <v>0</v>
      </c>
      <c r="G153" s="2">
        <f t="shared" si="0"/>
        <v>69969.02</v>
      </c>
      <c r="H153" s="2">
        <f t="shared" si="1"/>
        <v>0.49000000000523869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41229.46</v>
      </c>
      <c r="D154" s="1">
        <f>'PR-RAS'!E158</f>
        <v>49557.68</v>
      </c>
      <c r="E154" s="1">
        <v>0</v>
      </c>
      <c r="F154" s="1">
        <v>0</v>
      </c>
      <c r="G154" s="2">
        <f t="shared" si="0"/>
        <v>21472.757460000001</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175838.42</v>
      </c>
      <c r="D155" s="1">
        <f>'PR-RAS'!E159</f>
        <v>235888.26</v>
      </c>
      <c r="E155" s="1">
        <v>0</v>
      </c>
      <c r="F155" s="1">
        <v>0</v>
      </c>
      <c r="G155" s="2">
        <f t="shared" si="0"/>
        <v>99732.700760000007</v>
      </c>
      <c r="H155" s="2">
        <f t="shared" si="1"/>
        <v>0.68000000002211891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175838.42</v>
      </c>
      <c r="D157" s="1">
        <f>'PR-RAS'!E161</f>
        <v>235888.26</v>
      </c>
      <c r="E157" s="1">
        <v>0</v>
      </c>
      <c r="F157" s="1">
        <v>0</v>
      </c>
      <c r="G157" s="2">
        <f t="shared" si="0"/>
        <v>101027.93064000001</v>
      </c>
      <c r="H157" s="2">
        <f t="shared" si="1"/>
        <v>0.68000000002211891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262995.22000000003</v>
      </c>
      <c r="D159" s="1">
        <f>'PR-RAS'!E163</f>
        <v>362866.6</v>
      </c>
      <c r="E159" s="1">
        <v>0</v>
      </c>
      <c r="F159" s="1">
        <v>0</v>
      </c>
      <c r="G159" s="2">
        <f t="shared" si="0"/>
        <v>156219.09036</v>
      </c>
      <c r="H159" s="2">
        <f t="shared" si="1"/>
        <v>0.62000000005355105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99858.52</v>
      </c>
      <c r="D160" s="1">
        <f>'PR-RAS'!E164</f>
        <v>104344.7</v>
      </c>
      <c r="E160" s="1">
        <v>0</v>
      </c>
      <c r="F160" s="1">
        <v>0</v>
      </c>
      <c r="G160" s="2">
        <f t="shared" si="0"/>
        <v>49059.119279999999</v>
      </c>
      <c r="H160" s="2">
        <f t="shared" si="1"/>
        <v>0.77999999999883585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7295.3</v>
      </c>
      <c r="D161" s="1">
        <f>'PR-RAS'!E165</f>
        <v>7928.78</v>
      </c>
      <c r="E161" s="1">
        <v>0</v>
      </c>
      <c r="F161" s="1">
        <v>0</v>
      </c>
      <c r="G161" s="2">
        <f t="shared" si="0"/>
        <v>3704.4576000000002</v>
      </c>
      <c r="H161" s="2">
        <f t="shared" si="1"/>
        <v>0.52000000000043656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37517.15</v>
      </c>
      <c r="D162" s="1">
        <f>'PR-RAS'!E166</f>
        <v>44255.34</v>
      </c>
      <c r="E162" s="1">
        <v>0</v>
      </c>
      <c r="F162" s="1">
        <v>0</v>
      </c>
      <c r="G162" s="2">
        <f t="shared" si="0"/>
        <v>20290.480629999998</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53275.51</v>
      </c>
      <c r="D163" s="1">
        <f>'PR-RAS'!E167</f>
        <v>50007</v>
      </c>
      <c r="E163" s="1">
        <v>0</v>
      </c>
      <c r="F163" s="1">
        <v>0</v>
      </c>
      <c r="G163" s="2">
        <f t="shared" si="0"/>
        <v>24832.900620000004</v>
      </c>
      <c r="H163" s="2">
        <f t="shared" si="1"/>
        <v>0.48999999999796273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1770.56</v>
      </c>
      <c r="D164" s="1">
        <f>'PR-RAS'!E168</f>
        <v>2153.58</v>
      </c>
      <c r="E164" s="1">
        <v>0</v>
      </c>
      <c r="F164" s="1">
        <v>0</v>
      </c>
      <c r="G164" s="2">
        <f t="shared" si="0"/>
        <v>990.66835999999989</v>
      </c>
      <c r="H164" s="2">
        <f t="shared" si="1"/>
        <v>0.86000000000012733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67117.61</v>
      </c>
      <c r="D165" s="1">
        <f>'PR-RAS'!E169</f>
        <v>66475.38</v>
      </c>
      <c r="E165" s="1">
        <v>0</v>
      </c>
      <c r="F165" s="1">
        <v>0</v>
      </c>
      <c r="G165" s="2">
        <f t="shared" si="0"/>
        <v>32811.212680000004</v>
      </c>
      <c r="H165" s="2">
        <f t="shared" si="1"/>
        <v>0.77000000000407454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16132.91</v>
      </c>
      <c r="D166" s="1">
        <f>'PR-RAS'!E170</f>
        <v>18965.95</v>
      </c>
      <c r="E166" s="1">
        <v>0</v>
      </c>
      <c r="F166" s="1">
        <v>0</v>
      </c>
      <c r="G166" s="2">
        <f t="shared" si="0"/>
        <v>8920.6936499999993</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26410.5</v>
      </c>
      <c r="D167" s="1">
        <f>'PR-RAS'!E171</f>
        <v>21208.9</v>
      </c>
      <c r="E167" s="1">
        <v>0</v>
      </c>
      <c r="F167" s="1">
        <v>0</v>
      </c>
      <c r="G167" s="2">
        <f t="shared" si="0"/>
        <v>11425.497800000001</v>
      </c>
      <c r="H167" s="2">
        <f t="shared" si="1"/>
        <v>0.59999999999854481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16943.849999999999</v>
      </c>
      <c r="D168" s="1">
        <f>'PR-RAS'!E172</f>
        <v>17328.11</v>
      </c>
      <c r="E168" s="1">
        <v>0</v>
      </c>
      <c r="F168" s="1">
        <v>0</v>
      </c>
      <c r="G168" s="2">
        <f t="shared" si="0"/>
        <v>8617.2116900000001</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5209.7700000000004</v>
      </c>
      <c r="D169" s="1">
        <f>'PR-RAS'!E173</f>
        <v>2241.21</v>
      </c>
      <c r="E169" s="1">
        <v>0</v>
      </c>
      <c r="F169" s="1">
        <v>0</v>
      </c>
      <c r="G169" s="2">
        <f t="shared" si="0"/>
        <v>1628.2879200000002</v>
      </c>
      <c r="H169" s="2">
        <f t="shared" si="1"/>
        <v>0.43999999999959982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2058.1999999999998</v>
      </c>
      <c r="D170" s="1">
        <f>'PR-RAS'!E174</f>
        <v>6503.24</v>
      </c>
      <c r="E170" s="1">
        <v>0</v>
      </c>
      <c r="F170" s="1">
        <v>0</v>
      </c>
      <c r="G170" s="2">
        <f t="shared" si="0"/>
        <v>2545.9309200000002</v>
      </c>
      <c r="H170" s="2">
        <f t="shared" si="1"/>
        <v>0.43999999999959982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362.38</v>
      </c>
      <c r="D172" s="1">
        <f>'PR-RAS'!E176</f>
        <v>227.97</v>
      </c>
      <c r="E172" s="1">
        <v>0</v>
      </c>
      <c r="F172" s="1">
        <v>0</v>
      </c>
      <c r="G172" s="2">
        <f t="shared" si="0"/>
        <v>139.93271999999999</v>
      </c>
      <c r="H172" s="2">
        <f t="shared" si="1"/>
        <v>0.40999999999999659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64037.47</v>
      </c>
      <c r="D173" s="1">
        <f>'PR-RAS'!E177</f>
        <v>151718.64999999997</v>
      </c>
      <c r="E173" s="1">
        <v>0</v>
      </c>
      <c r="F173" s="1">
        <v>0</v>
      </c>
      <c r="G173" s="2">
        <f t="shared" si="0"/>
        <v>63205.660439999978</v>
      </c>
      <c r="H173" s="2">
        <f t="shared" si="1"/>
        <v>0.82000000003608875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6527.27</v>
      </c>
      <c r="D174" s="1">
        <f>'PR-RAS'!E178</f>
        <v>6470.31</v>
      </c>
      <c r="E174" s="1">
        <v>0</v>
      </c>
      <c r="F174" s="1">
        <v>0</v>
      </c>
      <c r="G174" s="2">
        <f t="shared" si="0"/>
        <v>3367.9449699999996</v>
      </c>
      <c r="H174" s="2">
        <f t="shared" si="1"/>
        <v>0.58000000000083674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16537.400000000001</v>
      </c>
      <c r="D175" s="1">
        <f>'PR-RAS'!E179</f>
        <v>109163.04</v>
      </c>
      <c r="E175" s="1">
        <v>0</v>
      </c>
      <c r="F175" s="1">
        <v>0</v>
      </c>
      <c r="G175" s="2">
        <f t="shared" si="0"/>
        <v>40866.245519999997</v>
      </c>
      <c r="H175" s="2">
        <f t="shared" si="1"/>
        <v>0.43999999999505235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706.9</v>
      </c>
      <c r="D176" s="1">
        <f>'PR-RAS'!E180</f>
        <v>537.48</v>
      </c>
      <c r="E176" s="1">
        <v>0</v>
      </c>
      <c r="F176" s="1">
        <v>0</v>
      </c>
      <c r="G176" s="2">
        <f t="shared" si="0"/>
        <v>311.82549999999998</v>
      </c>
      <c r="H176" s="2">
        <f t="shared" si="1"/>
        <v>0.58000000000004093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4929.21</v>
      </c>
      <c r="D177" s="1">
        <f>'PR-RAS'!E181</f>
        <v>9361.4500000000007</v>
      </c>
      <c r="E177" s="1">
        <v>0</v>
      </c>
      <c r="F177" s="1">
        <v>0</v>
      </c>
      <c r="G177" s="2">
        <f t="shared" si="0"/>
        <v>4162.7713599999997</v>
      </c>
      <c r="H177" s="2">
        <f t="shared" si="1"/>
        <v>0.66000000000076398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485</v>
      </c>
      <c r="D178" s="1">
        <f>'PR-RAS'!E182</f>
        <v>268</v>
      </c>
      <c r="E178" s="1">
        <v>0</v>
      </c>
      <c r="F178" s="1">
        <v>0</v>
      </c>
      <c r="G178" s="2">
        <f t="shared" si="0"/>
        <v>180.71699999999998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4327.62</v>
      </c>
      <c r="D179" s="1">
        <f>'PR-RAS'!E183</f>
        <v>3651.06</v>
      </c>
      <c r="E179" s="1">
        <v>0</v>
      </c>
      <c r="F179" s="1">
        <v>0</v>
      </c>
      <c r="G179" s="2">
        <f t="shared" si="0"/>
        <v>2070.0937199999998</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18550.830000000002</v>
      </c>
      <c r="D180" s="1">
        <f>'PR-RAS'!E184</f>
        <v>1778.5</v>
      </c>
      <c r="E180" s="1">
        <v>0</v>
      </c>
      <c r="F180" s="1">
        <v>0</v>
      </c>
      <c r="G180" s="2">
        <f t="shared" si="0"/>
        <v>3957.3015700000001</v>
      </c>
      <c r="H180" s="2">
        <f t="shared" si="1"/>
        <v>0.66999999999825377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5033.7</v>
      </c>
      <c r="D181" s="1">
        <f>'PR-RAS'!E185</f>
        <v>9110.0499999999993</v>
      </c>
      <c r="E181" s="1">
        <v>0</v>
      </c>
      <c r="F181" s="1">
        <v>0</v>
      </c>
      <c r="G181" s="2">
        <f t="shared" si="0"/>
        <v>4185.6839999999993</v>
      </c>
      <c r="H181" s="2">
        <f t="shared" si="1"/>
        <v>0.3499999999994543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6939.54</v>
      </c>
      <c r="D182" s="1">
        <f>'PR-RAS'!E186</f>
        <v>11378.76</v>
      </c>
      <c r="E182" s="1">
        <v>0</v>
      </c>
      <c r="F182" s="1">
        <v>0</v>
      </c>
      <c r="G182" s="2">
        <f t="shared" si="0"/>
        <v>5375.1678600000005</v>
      </c>
      <c r="H182" s="2">
        <f t="shared" si="1"/>
        <v>0.6999999999998181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31981.620000000003</v>
      </c>
      <c r="D184" s="1">
        <f>'PR-RAS'!E188</f>
        <v>40327.870000000003</v>
      </c>
      <c r="E184" s="1">
        <v>0</v>
      </c>
      <c r="F184" s="1">
        <v>0</v>
      </c>
      <c r="G184" s="2">
        <f t="shared" si="0"/>
        <v>20612.636880000002</v>
      </c>
      <c r="H184" s="2">
        <f t="shared" si="1"/>
        <v>0.50999999999476131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1968.13</v>
      </c>
      <c r="D185" s="1">
        <f>'PR-RAS'!E189</f>
        <v>2471.6</v>
      </c>
      <c r="E185" s="1">
        <v>0</v>
      </c>
      <c r="F185" s="1">
        <v>0</v>
      </c>
      <c r="G185" s="2">
        <f t="shared" si="0"/>
        <v>1271.68472</v>
      </c>
      <c r="H185" s="2">
        <f t="shared" si="1"/>
        <v>0.53000000000020009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320.20999999999998</v>
      </c>
      <c r="D187" s="1">
        <f>'PR-RAS'!E191</f>
        <v>367.82</v>
      </c>
      <c r="E187" s="1">
        <v>0</v>
      </c>
      <c r="F187" s="1">
        <v>0</v>
      </c>
      <c r="G187" s="2">
        <f t="shared" si="0"/>
        <v>196.38809999999998</v>
      </c>
      <c r="H187" s="2">
        <f t="shared" si="1"/>
        <v>0.38999999999998636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234.09</v>
      </c>
      <c r="D188" s="1">
        <f>'PR-RAS'!E192</f>
        <v>244</v>
      </c>
      <c r="E188" s="1">
        <v>0</v>
      </c>
      <c r="F188" s="1">
        <v>0</v>
      </c>
      <c r="G188" s="2">
        <f t="shared" si="0"/>
        <v>135.03083000000001</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3683.14</v>
      </c>
      <c r="D189" s="1">
        <f>'PR-RAS'!E193</f>
        <v>2460.35</v>
      </c>
      <c r="E189" s="1">
        <v>0</v>
      </c>
      <c r="F189" s="1">
        <v>0</v>
      </c>
      <c r="G189" s="2">
        <f t="shared" si="0"/>
        <v>1617.5219200000001</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21648.720000000001</v>
      </c>
      <c r="D190" s="1">
        <f>'PR-RAS'!E194</f>
        <v>31127.53</v>
      </c>
      <c r="E190" s="1">
        <v>0</v>
      </c>
      <c r="F190" s="1">
        <v>0</v>
      </c>
      <c r="G190" s="2">
        <f t="shared" si="0"/>
        <v>15857.814420000001</v>
      </c>
      <c r="H190" s="2">
        <f t="shared" si="1"/>
        <v>0.75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4127.33</v>
      </c>
      <c r="D191" s="1">
        <f>'PR-RAS'!E195</f>
        <v>3656.57</v>
      </c>
      <c r="E191" s="1">
        <v>0</v>
      </c>
      <c r="F191" s="1">
        <v>0</v>
      </c>
      <c r="G191" s="2">
        <f t="shared" si="0"/>
        <v>2173.6893000000005</v>
      </c>
      <c r="H191" s="2">
        <f t="shared" si="1"/>
        <v>0.75999999999976353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1311.25</v>
      </c>
      <c r="D192" s="1">
        <f>'PR-RAS'!E196</f>
        <v>1299.1499999999999</v>
      </c>
      <c r="E192" s="1">
        <v>0</v>
      </c>
      <c r="F192" s="1">
        <v>0</v>
      </c>
      <c r="G192" s="2">
        <f t="shared" si="0"/>
        <v>746.72404999999992</v>
      </c>
      <c r="H192" s="2">
        <f t="shared" si="1"/>
        <v>0.39999999999986358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1311.25</v>
      </c>
      <c r="D206" s="1">
        <f>'PR-RAS'!E210</f>
        <v>1299.1499999999999</v>
      </c>
      <c r="E206" s="1">
        <v>0</v>
      </c>
      <c r="F206" s="1">
        <v>0</v>
      </c>
      <c r="G206" s="2">
        <f t="shared" si="0"/>
        <v>801.45774999999992</v>
      </c>
      <c r="H206" s="2">
        <f t="shared" si="1"/>
        <v>0.39999999999986358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1286.26</v>
      </c>
      <c r="D207" s="1">
        <f>'PR-RAS'!E211</f>
        <v>1295.82</v>
      </c>
      <c r="E207" s="1">
        <v>0</v>
      </c>
      <c r="F207" s="1">
        <v>0</v>
      </c>
      <c r="G207" s="2">
        <f t="shared" si="0"/>
        <v>798.84739999999988</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24.99</v>
      </c>
      <c r="D209" s="1">
        <f>'PR-RAS'!E213</f>
        <v>3.33</v>
      </c>
      <c r="E209" s="1">
        <v>0</v>
      </c>
      <c r="F209" s="1">
        <v>0</v>
      </c>
      <c r="G209" s="2">
        <f t="shared" si="0"/>
        <v>6.5831999999999997</v>
      </c>
      <c r="H209" s="2">
        <f t="shared" si="1"/>
        <v>0.34000000000000163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41360.58</v>
      </c>
      <c r="D220" s="1">
        <f>'PR-RAS'!E224</f>
        <v>0</v>
      </c>
      <c r="E220" s="1">
        <v>0</v>
      </c>
      <c r="F220" s="1">
        <v>0</v>
      </c>
      <c r="G220" s="2">
        <f t="shared" si="0"/>
        <v>9057.96702</v>
      </c>
      <c r="H220" s="2">
        <f t="shared" si="1"/>
        <v>0.41999999999825377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34216.58</v>
      </c>
      <c r="D221" s="1">
        <f>'PR-RAS'!E225</f>
        <v>0</v>
      </c>
      <c r="E221" s="1">
        <v>0</v>
      </c>
      <c r="F221" s="1">
        <v>0</v>
      </c>
      <c r="G221" s="2">
        <f t="shared" si="0"/>
        <v>7527.6476000000002</v>
      </c>
      <c r="H221" s="2">
        <f t="shared" si="1"/>
        <v>0.41999999999825377</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34216.58</v>
      </c>
      <c r="D222" s="1">
        <f>'PR-RAS'!E226</f>
        <v>0</v>
      </c>
      <c r="E222" s="1">
        <v>0</v>
      </c>
      <c r="F222" s="1">
        <v>0</v>
      </c>
      <c r="G222" s="2">
        <f t="shared" si="0"/>
        <v>7561.8641800000005</v>
      </c>
      <c r="H222" s="2">
        <f t="shared" si="1"/>
        <v>0.41999999999825377</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7144</v>
      </c>
      <c r="D243" s="1">
        <f>'PR-RAS'!E247</f>
        <v>0</v>
      </c>
      <c r="E243" s="1">
        <v>0</v>
      </c>
      <c r="F243" s="1">
        <v>0</v>
      </c>
      <c r="G243" s="2">
        <f t="shared" si="0"/>
        <v>1728.848</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7144</v>
      </c>
      <c r="D244" s="1">
        <f>'PR-RAS'!E248</f>
        <v>0</v>
      </c>
      <c r="E244" s="1">
        <v>0</v>
      </c>
      <c r="F244" s="1">
        <v>0</v>
      </c>
      <c r="G244" s="2">
        <f t="shared" si="0"/>
        <v>1735.992</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48791.54</v>
      </c>
      <c r="D248" s="1">
        <f>'PR-RAS'!E252</f>
        <v>55496.6</v>
      </c>
      <c r="E248" s="1">
        <v>0</v>
      </c>
      <c r="F248" s="1">
        <v>0</v>
      </c>
      <c r="G248" s="2">
        <f t="shared" si="0"/>
        <v>39466.830779999997</v>
      </c>
      <c r="H248" s="2">
        <f t="shared" si="1"/>
        <v>0.86000000000058208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48791.54</v>
      </c>
      <c r="D255" s="1">
        <f>'PR-RAS'!E259</f>
        <v>55496.6</v>
      </c>
      <c r="E255" s="1">
        <v>0</v>
      </c>
      <c r="F255" s="1">
        <v>0</v>
      </c>
      <c r="G255" s="2">
        <f t="shared" si="0"/>
        <v>40585.323960000002</v>
      </c>
      <c r="H255" s="2">
        <f t="shared" si="1"/>
        <v>0.86000000000058208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42571.64</v>
      </c>
      <c r="D256" s="1">
        <f>'PR-RAS'!E260</f>
        <v>19275.97</v>
      </c>
      <c r="E256" s="1">
        <v>0</v>
      </c>
      <c r="F256" s="1">
        <v>0</v>
      </c>
      <c r="G256" s="2">
        <f t="shared" si="0"/>
        <v>20686.512900000002</v>
      </c>
      <c r="H256" s="2">
        <f t="shared" si="1"/>
        <v>0.38999999999941792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6219.9</v>
      </c>
      <c r="D257" s="1">
        <f>'PR-RAS'!E261</f>
        <v>36220.629999999997</v>
      </c>
      <c r="E257" s="1">
        <v>0</v>
      </c>
      <c r="F257" s="1">
        <v>0</v>
      </c>
      <c r="G257" s="2">
        <f t="shared" si="0"/>
        <v>20137.256959999999</v>
      </c>
      <c r="H257" s="2">
        <f t="shared" si="1"/>
        <v>0.47000000000298314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75</v>
      </c>
      <c r="E259" s="1">
        <v>0</v>
      </c>
      <c r="F259" s="1">
        <v>0</v>
      </c>
      <c r="G259" s="2">
        <f t="shared" si="0"/>
        <v>38.700000000000003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75</v>
      </c>
      <c r="E260" s="1">
        <v>0</v>
      </c>
      <c r="F260" s="1">
        <v>0</v>
      </c>
      <c r="G260" s="2">
        <f t="shared" si="0"/>
        <v>38.85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75</v>
      </c>
      <c r="E261" s="1">
        <v>0</v>
      </c>
      <c r="F261" s="1">
        <v>0</v>
      </c>
      <c r="G261" s="2">
        <f t="shared" si="0"/>
        <v>39</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1734330.69</v>
      </c>
      <c r="D285" s="1">
        <f>'PR-RAS'!E289</f>
        <v>2134844.65</v>
      </c>
      <c r="E285" s="1">
        <v>0</v>
      </c>
      <c r="F285" s="1">
        <v>0</v>
      </c>
      <c r="G285" s="2">
        <f t="shared" si="8"/>
        <v>1705141.67716</v>
      </c>
      <c r="H285" s="2">
        <f t="shared" si="9"/>
        <v>0.66000000014901161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39725.760000000009</v>
      </c>
      <c r="D286" s="1">
        <f>'PR-RAS'!E290</f>
        <v>23640.479999999516</v>
      </c>
      <c r="E286" s="1">
        <v>0</v>
      </c>
      <c r="F286" s="1">
        <v>0</v>
      </c>
      <c r="G286" s="2">
        <f t="shared" si="8"/>
        <v>24796.915199999723</v>
      </c>
      <c r="H286" s="2">
        <f t="shared" si="9"/>
        <v>0.71999999950639904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102188.47</v>
      </c>
      <c r="D288" s="1">
        <f>'PR-RAS'!E292</f>
        <v>141856.72</v>
      </c>
      <c r="E288" s="1">
        <v>0</v>
      </c>
      <c r="F288" s="1">
        <v>0</v>
      </c>
      <c r="G288" s="2">
        <f t="shared" si="8"/>
        <v>110753.84817</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33067.81</v>
      </c>
      <c r="D345" s="1">
        <f>'PR-RAS'!E350</f>
        <v>36070.019999999997</v>
      </c>
      <c r="E345" s="1">
        <v>0</v>
      </c>
      <c r="F345" s="1">
        <v>0</v>
      </c>
      <c r="G345" s="2">
        <f t="shared" si="8"/>
        <v>36191.500399999997</v>
      </c>
      <c r="H345" s="2">
        <f t="shared" si="9"/>
        <v>0.20999999999912689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19861.879999999997</v>
      </c>
      <c r="D358" s="1">
        <f>'PR-RAS'!E363</f>
        <v>36070.019999999997</v>
      </c>
      <c r="E358" s="1">
        <v>0</v>
      </c>
      <c r="F358" s="1">
        <v>0</v>
      </c>
      <c r="G358" s="2">
        <f t="shared" si="8"/>
        <v>32844.685439999994</v>
      </c>
      <c r="H358" s="2">
        <f t="shared" si="9"/>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19758.87</v>
      </c>
      <c r="D364" s="1">
        <f>'PR-RAS'!E369</f>
        <v>32487</v>
      </c>
      <c r="E364" s="1">
        <v>0</v>
      </c>
      <c r="F364" s="1">
        <v>0</v>
      </c>
      <c r="G364" s="2">
        <f t="shared" si="8"/>
        <v>30758.031809999997</v>
      </c>
      <c r="H364" s="2">
        <f t="shared" si="9"/>
        <v>0.13000000000101863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1998</v>
      </c>
      <c r="E365" s="1">
        <v>0</v>
      </c>
      <c r="F365" s="1">
        <v>0</v>
      </c>
      <c r="G365" s="2">
        <f t="shared" si="8"/>
        <v>1454.5439999999999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19758.87</v>
      </c>
      <c r="D371" s="1">
        <f>'PR-RAS'!E376</f>
        <v>30489</v>
      </c>
      <c r="E371" s="1">
        <v>0</v>
      </c>
      <c r="F371" s="1">
        <v>0</v>
      </c>
      <c r="G371" s="2">
        <f t="shared" si="8"/>
        <v>29872.641899999999</v>
      </c>
      <c r="H371" s="2">
        <f t="shared" si="9"/>
        <v>0.13000000000101863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103.01</v>
      </c>
      <c r="D378" s="1">
        <f>'PR-RAS'!E383</f>
        <v>3583.02</v>
      </c>
      <c r="E378" s="1">
        <v>0</v>
      </c>
      <c r="F378" s="1">
        <v>0</v>
      </c>
      <c r="G378" s="2">
        <f t="shared" si="8"/>
        <v>2740.4318499999999</v>
      </c>
      <c r="H378" s="2">
        <f t="shared" si="9"/>
        <v>2.9999999999986926E-2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103.01</v>
      </c>
      <c r="D379" s="1">
        <f>'PR-RAS'!E384</f>
        <v>3583.02</v>
      </c>
      <c r="E379" s="1">
        <v>0</v>
      </c>
      <c r="F379" s="1">
        <v>0</v>
      </c>
      <c r="G379" s="2">
        <f t="shared" si="8"/>
        <v>2747.7009000000003</v>
      </c>
      <c r="H379" s="2">
        <f t="shared" si="9"/>
        <v>2.9999999999986926E-2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13205.93</v>
      </c>
      <c r="D397" s="1">
        <f>'PR-RAS'!E402</f>
        <v>0</v>
      </c>
      <c r="E397" s="1">
        <v>0</v>
      </c>
      <c r="F397" s="1">
        <v>0</v>
      </c>
      <c r="G397" s="2">
        <f t="shared" si="8"/>
        <v>5229.54828</v>
      </c>
      <c r="H397" s="2">
        <f t="shared" si="9"/>
        <v>6.9999999999708962E-2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13205.93</v>
      </c>
      <c r="D401" s="1">
        <f>'PR-RAS'!E406</f>
        <v>0</v>
      </c>
      <c r="E401" s="1">
        <v>0</v>
      </c>
      <c r="F401" s="1">
        <v>0</v>
      </c>
      <c r="G401" s="2">
        <f t="shared" si="8"/>
        <v>5282.3720000000003</v>
      </c>
      <c r="H401" s="2">
        <f t="shared" si="9"/>
        <v>6.9999999999708962E-2</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33067.81</v>
      </c>
      <c r="D403" s="1">
        <f>'PR-RAS'!E408</f>
        <v>36070.019999999997</v>
      </c>
      <c r="E403" s="1">
        <v>0</v>
      </c>
      <c r="F403" s="1">
        <v>0</v>
      </c>
      <c r="G403" s="2">
        <f t="shared" si="8"/>
        <v>42293.555699999997</v>
      </c>
      <c r="H403" s="2">
        <f t="shared" si="9"/>
        <v>0.20999999999912689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23771.81</v>
      </c>
      <c r="D405" s="1">
        <f>'PR-RAS'!E410</f>
        <v>49796.54</v>
      </c>
      <c r="E405" s="1">
        <v>0</v>
      </c>
      <c r="F405" s="1">
        <v>0</v>
      </c>
      <c r="G405" s="2">
        <f t="shared" si="8"/>
        <v>49839.415560000001</v>
      </c>
      <c r="H405" s="2">
        <f t="shared" si="9"/>
        <v>0.64999999999781721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1774056.45</v>
      </c>
      <c r="D407" s="1">
        <f>'PR-RAS'!E412</f>
        <v>2158485.1299999994</v>
      </c>
      <c r="E407" s="1">
        <v>0</v>
      </c>
      <c r="F407" s="1">
        <v>0</v>
      </c>
      <c r="G407" s="2">
        <f t="shared" si="8"/>
        <v>2472956.8442599997</v>
      </c>
      <c r="H407" s="2">
        <f t="shared" si="9"/>
        <v>0.57999999937601388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1767398.5</v>
      </c>
      <c r="D408" s="1">
        <f>'PR-RAS'!E413</f>
        <v>2170914.67</v>
      </c>
      <c r="E408" s="1">
        <v>0</v>
      </c>
      <c r="F408" s="1">
        <v>0</v>
      </c>
      <c r="G408" s="2">
        <f t="shared" si="8"/>
        <v>2486455.7308799997</v>
      </c>
      <c r="H408" s="2">
        <f t="shared" si="9"/>
        <v>0.83000000007450581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6657.9499999999534</v>
      </c>
      <c r="D409" s="1">
        <f>'PR-RAS'!E414</f>
        <v>0</v>
      </c>
      <c r="E409" s="1">
        <v>0</v>
      </c>
      <c r="F409" s="1">
        <v>0</v>
      </c>
      <c r="G409" s="2">
        <f t="shared" si="8"/>
        <v>2716.443599999981</v>
      </c>
      <c r="H409" s="2">
        <f t="shared" si="9"/>
        <v>5.0000000046566129E-2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12429.540000000503</v>
      </c>
      <c r="E410" s="1">
        <v>0</v>
      </c>
      <c r="F410" s="1">
        <v>0</v>
      </c>
      <c r="G410" s="2">
        <f t="shared" si="8"/>
        <v>10167.36372000041</v>
      </c>
      <c r="H410" s="2">
        <f t="shared" si="9"/>
        <v>0.45999999949708581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78416.66</v>
      </c>
      <c r="D411" s="1">
        <f>'PR-RAS'!E416</f>
        <v>92060.18</v>
      </c>
      <c r="E411" s="1">
        <v>0</v>
      </c>
      <c r="F411" s="1">
        <v>0</v>
      </c>
      <c r="G411" s="2">
        <f t="shared" si="8"/>
        <v>107640.17819999999</v>
      </c>
      <c r="H411" s="2">
        <f t="shared" si="9"/>
        <v>0.51999999998952262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1774056.45</v>
      </c>
      <c r="D633" s="1">
        <f>'PR-RAS'!E639</f>
        <v>2158485.1299999994</v>
      </c>
      <c r="E633" s="1">
        <v>0</v>
      </c>
      <c r="F633" s="1">
        <v>0</v>
      </c>
      <c r="G633" s="2">
        <f t="shared" si="10"/>
        <v>3849528.8807199993</v>
      </c>
      <c r="H633" s="2">
        <f t="shared" si="11"/>
        <v>0.57999999937601388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1767398.5</v>
      </c>
      <c r="D634" s="1">
        <f>'PR-RAS'!E640</f>
        <v>2170914.67</v>
      </c>
      <c r="E634" s="1">
        <v>0</v>
      </c>
      <c r="F634" s="1">
        <v>0</v>
      </c>
      <c r="G634" s="2">
        <f t="shared" si="10"/>
        <v>3867141.22272</v>
      </c>
      <c r="H634" s="2">
        <f t="shared" si="11"/>
        <v>0.83000000007450581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6657.9499999999534</v>
      </c>
      <c r="D635" s="1">
        <f>'PR-RAS'!E641</f>
        <v>0</v>
      </c>
      <c r="E635" s="1">
        <v>0</v>
      </c>
      <c r="F635" s="1">
        <v>0</v>
      </c>
      <c r="G635" s="2">
        <f t="shared" si="10"/>
        <v>4221.1402999999709</v>
      </c>
      <c r="H635" s="2">
        <f t="shared" si="11"/>
        <v>5.0000000046566129E-2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12429.540000000503</v>
      </c>
      <c r="E636" s="1">
        <v>0</v>
      </c>
      <c r="F636" s="1">
        <v>0</v>
      </c>
      <c r="G636" s="2">
        <f t="shared" si="10"/>
        <v>15785.51580000064</v>
      </c>
      <c r="H636" s="2">
        <f t="shared" si="11"/>
        <v>0.45999999949708581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78416.66</v>
      </c>
      <c r="D637" s="1">
        <f>'PR-RAS'!E643</f>
        <v>92060.18</v>
      </c>
      <c r="E637" s="1">
        <v>0</v>
      </c>
      <c r="F637" s="1">
        <v>0</v>
      </c>
      <c r="G637" s="2">
        <f t="shared" si="10"/>
        <v>166973.54472000001</v>
      </c>
      <c r="H637" s="2">
        <f t="shared" si="11"/>
        <v>0.51999999998952262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85074.609999999957</v>
      </c>
      <c r="D639" s="1">
        <f>'PR-RAS'!E645</f>
        <v>79630.63999999949</v>
      </c>
      <c r="E639" s="1">
        <v>0</v>
      </c>
      <c r="F639" s="1">
        <v>0</v>
      </c>
      <c r="G639" s="2">
        <f t="shared" si="10"/>
        <v>155886.29781999934</v>
      </c>
      <c r="H639" s="2">
        <f t="shared" si="11"/>
        <v>0.75000000055297278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109637.93</v>
      </c>
      <c r="D641" s="1">
        <f>'PR-RAS'!E647</f>
        <v>271224.57</v>
      </c>
      <c r="E641" s="1">
        <v>0</v>
      </c>
      <c r="F641" s="1">
        <v>0</v>
      </c>
      <c r="G641" s="2">
        <f t="shared" si="10"/>
        <v>417335.72480000003</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100647.6</v>
      </c>
      <c r="D642" s="1">
        <f>'PR-RAS'!E649</f>
        <v>109714.65</v>
      </c>
      <c r="E642" s="1">
        <v>0</v>
      </c>
      <c r="F642" s="1">
        <v>0</v>
      </c>
      <c r="G642" s="2">
        <f t="shared" si="10"/>
        <v>205169.29290000003</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461317.28</v>
      </c>
      <c r="D643" s="1">
        <f>'PR-RAS'!E650</f>
        <v>505370.69</v>
      </c>
      <c r="E643" s="1">
        <v>0</v>
      </c>
      <c r="F643" s="1">
        <v>0</v>
      </c>
      <c r="G643" s="2">
        <f t="shared" si="10"/>
        <v>945061.65972000011</v>
      </c>
      <c r="H643" s="2">
        <f t="shared" si="11"/>
        <v>0.59000000002561137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452250.23</v>
      </c>
      <c r="D644" s="1">
        <f>'PR-RAS'!E651</f>
        <v>500969.78</v>
      </c>
      <c r="E644" s="1">
        <v>0</v>
      </c>
      <c r="F644" s="1">
        <v>0</v>
      </c>
      <c r="G644" s="2">
        <f t="shared" si="10"/>
        <v>935044.03497000004</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109714.65000000002</v>
      </c>
      <c r="D645" s="1">
        <f>'PR-RAS'!E652</f>
        <v>114115.55999999994</v>
      </c>
      <c r="E645" s="1">
        <v>0</v>
      </c>
      <c r="F645" s="1">
        <v>0</v>
      </c>
      <c r="G645" s="2">
        <f t="shared" si="10"/>
        <v>217637.07587999993</v>
      </c>
      <c r="H645" s="2">
        <f t="shared" si="11"/>
        <v>0.7900000000372529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53</v>
      </c>
      <c r="E647" s="1">
        <v>0</v>
      </c>
      <c r="F647" s="1">
        <v>0</v>
      </c>
      <c r="G647" s="2">
        <f t="shared" si="10"/>
        <v>101.422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53</v>
      </c>
      <c r="E649" s="1">
        <v>0</v>
      </c>
      <c r="F649" s="1">
        <v>0</v>
      </c>
      <c r="G649" s="2">
        <f t="shared" si="10"/>
        <v>101.736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83952.92</v>
      </c>
      <c r="D664" s="1">
        <f>'PR-RAS'!E671</f>
        <v>31041</v>
      </c>
      <c r="E664" s="1">
        <v>0</v>
      </c>
      <c r="F664" s="1">
        <v>0</v>
      </c>
      <c r="G664" s="2">
        <f t="shared" si="10"/>
        <v>96821.151959999988</v>
      </c>
      <c r="H664" s="2">
        <f t="shared" si="11"/>
        <v>8.000000000174623E-2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1447561.21</v>
      </c>
      <c r="D668" s="1">
        <f>'PR-RAS'!E675</f>
        <v>1772698.93</v>
      </c>
      <c r="E668" s="1">
        <v>0</v>
      </c>
      <c r="F668" s="1">
        <v>0</v>
      </c>
      <c r="G668" s="2">
        <f t="shared" si="10"/>
        <v>3330303.6996900002</v>
      </c>
      <c r="H668" s="2">
        <f t="shared" si="11"/>
        <v>0.28000000002793968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460</v>
      </c>
      <c r="D669" s="1">
        <f>'PR-RAS'!E676</f>
        <v>0</v>
      </c>
      <c r="E669" s="1">
        <v>0</v>
      </c>
      <c r="F669" s="1">
        <v>0</v>
      </c>
      <c r="G669" s="2">
        <f t="shared" si="10"/>
        <v>307.28000000000003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2088</v>
      </c>
      <c r="D690" s="1">
        <f>'PR-RAS'!E697</f>
        <v>0</v>
      </c>
      <c r="E690" s="1">
        <v>0</v>
      </c>
      <c r="F690" s="1">
        <v>0</v>
      </c>
      <c r="G690" s="2">
        <f t="shared" si="10"/>
        <v>1438.6319999999998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10461.6</v>
      </c>
      <c r="D703" s="1">
        <f>'PR-RAS'!E710</f>
        <v>13379.91</v>
      </c>
      <c r="E703" s="1">
        <v>0</v>
      </c>
      <c r="F703" s="1">
        <v>0</v>
      </c>
      <c r="G703" s="2">
        <f t="shared" si="10"/>
        <v>26129.436839999998</v>
      </c>
      <c r="H703" s="2">
        <f t="shared" si="11"/>
        <v>0.48999999999978172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690</v>
      </c>
      <c r="D705" s="1">
        <f>'PR-RAS'!E712</f>
        <v>0</v>
      </c>
      <c r="E705" s="1">
        <v>0</v>
      </c>
      <c r="F705" s="1">
        <v>0</v>
      </c>
      <c r="G705" s="2">
        <f t="shared" si="10"/>
        <v>485.76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468.97</v>
      </c>
      <c r="D710" s="1">
        <f>'PR-RAS'!E717</f>
        <v>441.44</v>
      </c>
      <c r="E710" s="1">
        <v>0</v>
      </c>
      <c r="F710" s="1">
        <v>0</v>
      </c>
      <c r="G710" s="2">
        <f t="shared" si="10"/>
        <v>958.46164999999985</v>
      </c>
      <c r="H710" s="2">
        <f t="shared" si="11"/>
        <v>0.46999999999997044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37517.15</v>
      </c>
      <c r="D711" s="1">
        <f>'PR-RAS'!E718</f>
        <v>44255.34</v>
      </c>
      <c r="E711" s="1">
        <v>0</v>
      </c>
      <c r="F711" s="1">
        <v>0</v>
      </c>
      <c r="G711" s="2">
        <f t="shared" si="10"/>
        <v>89479.759299999991</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3840.4</v>
      </c>
      <c r="D713" s="1">
        <f>'PR-RAS'!E720</f>
        <v>2951.47</v>
      </c>
      <c r="E713" s="1">
        <v>0</v>
      </c>
      <c r="F713" s="1">
        <v>0</v>
      </c>
      <c r="G713" s="2">
        <f t="shared" si="10"/>
        <v>6937.2580799999996</v>
      </c>
      <c r="H713" s="2">
        <f t="shared" si="11"/>
        <v>0.86999999999989086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146.87</v>
      </c>
      <c r="D714" s="1">
        <f>'PR-RAS'!E721</f>
        <v>0</v>
      </c>
      <c r="E714" s="1">
        <v>0</v>
      </c>
      <c r="F714" s="1">
        <v>0</v>
      </c>
      <c r="G714" s="2">
        <f t="shared" si="10"/>
        <v>104.71831</v>
      </c>
      <c r="H714" s="2">
        <f t="shared" si="11"/>
        <v>0.12999999999999545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17355.2</v>
      </c>
      <c r="D715" s="1">
        <f>'PR-RAS'!E722</f>
        <v>1528.5</v>
      </c>
      <c r="E715" s="1">
        <v>0</v>
      </c>
      <c r="F715" s="1">
        <v>0</v>
      </c>
      <c r="G715" s="2">
        <f t="shared" si="10"/>
        <v>14574.310799999999</v>
      </c>
      <c r="H715" s="2">
        <f t="shared" si="11"/>
        <v>0.7000000000007276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330</v>
      </c>
      <c r="D716" s="1">
        <f>'PR-RAS'!E723</f>
        <v>0</v>
      </c>
      <c r="E716" s="1">
        <v>0</v>
      </c>
      <c r="F716" s="1">
        <v>0</v>
      </c>
      <c r="G716" s="2">
        <f t="shared" si="10"/>
        <v>235.95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1968.13</v>
      </c>
      <c r="D718" s="1">
        <f>'PR-RAS'!E725</f>
        <v>2471.6</v>
      </c>
      <c r="E718" s="1">
        <v>0</v>
      </c>
      <c r="F718" s="1">
        <v>0</v>
      </c>
      <c r="G718" s="2">
        <f t="shared" si="10"/>
        <v>4955.4236099999998</v>
      </c>
      <c r="H718" s="2">
        <f t="shared" si="11"/>
        <v>0.53000000000020009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42571.64</v>
      </c>
      <c r="D810" s="1">
        <f>'PR-RAS'!E817</f>
        <v>19275.97</v>
      </c>
      <c r="E810" s="1">
        <v>0</v>
      </c>
      <c r="F810" s="1">
        <v>0</v>
      </c>
      <c r="G810" s="2">
        <f t="shared" ref="G810:G983" si="18">(B810/1000)*(C810*1+D810*2)</f>
        <v>65628.976220000011</v>
      </c>
      <c r="H810" s="2">
        <f t="shared" ref="H810:H1067" si="19">ABS(C810-ROUND(C810,0))+ABS(D810-ROUND(D810,0))</f>
        <v>0.38999999999941792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6219.9</v>
      </c>
      <c r="D817" s="1">
        <f>'PR-RAS'!E824</f>
        <v>36220.629999999997</v>
      </c>
      <c r="E817" s="1">
        <v>0</v>
      </c>
      <c r="F817" s="1">
        <v>0</v>
      </c>
      <c r="G817" s="2">
        <f t="shared" si="18"/>
        <v>64187.506559999987</v>
      </c>
      <c r="H817" s="2">
        <f t="shared" si="19"/>
        <v>0.47000000000298314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604534.51</v>
      </c>
      <c r="D984" s="6">
        <f>BILANCA!E6</f>
        <v>791064.72</v>
      </c>
      <c r="E984" s="6">
        <v>0</v>
      </c>
      <c r="F984" s="6">
        <v>0</v>
      </c>
      <c r="G984" s="7">
        <f t="shared" ref="G984:G1241" si="22">B984/1000*C984+B984/500*D984</f>
        <v>2186.6639500000001</v>
      </c>
      <c r="H984" s="7">
        <f t="shared" si="19"/>
        <v>0.77000000001862645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356228.98</v>
      </c>
      <c r="D985" s="1">
        <f>BILANCA!E7</f>
        <v>358993.46</v>
      </c>
      <c r="E985" s="1">
        <v>0</v>
      </c>
      <c r="F985" s="1">
        <v>0</v>
      </c>
      <c r="G985" s="2">
        <f t="shared" si="22"/>
        <v>2148.4318000000003</v>
      </c>
      <c r="H985" s="2">
        <f t="shared" si="19"/>
        <v>0.48000000003958121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356228.98</v>
      </c>
      <c r="D990" s="1">
        <f>BILANCA!E12</f>
        <v>358993.46</v>
      </c>
      <c r="E990" s="1">
        <v>0</v>
      </c>
      <c r="F990" s="1">
        <v>0</v>
      </c>
      <c r="G990" s="2">
        <f t="shared" si="22"/>
        <v>7519.5113000000001</v>
      </c>
      <c r="H990" s="2">
        <f t="shared" si="19"/>
        <v>0.48000000003958121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255441.53999999998</v>
      </c>
      <c r="D991" s="1">
        <f>BILANCA!E13</f>
        <v>244890.08</v>
      </c>
      <c r="E991" s="1">
        <v>0</v>
      </c>
      <c r="F991" s="1">
        <v>0</v>
      </c>
      <c r="G991" s="2">
        <f t="shared" si="22"/>
        <v>5961.7735999999995</v>
      </c>
      <c r="H991" s="2">
        <f t="shared" si="19"/>
        <v>0.54000000000814907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385201.56</v>
      </c>
      <c r="D993" s="1">
        <f>BILANCA!E15</f>
        <v>385201.56</v>
      </c>
      <c r="E993" s="1">
        <v>0</v>
      </c>
      <c r="F993" s="1">
        <v>0</v>
      </c>
      <c r="G993" s="2">
        <f t="shared" si="22"/>
        <v>11556.0468</v>
      </c>
      <c r="H993" s="2">
        <f t="shared" si="19"/>
        <v>0.88000000000465661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129760.02</v>
      </c>
      <c r="D996" s="1">
        <f>BILANCA!E18</f>
        <v>140311.48000000001</v>
      </c>
      <c r="E996" s="1">
        <v>0</v>
      </c>
      <c r="F996" s="1">
        <v>0</v>
      </c>
      <c r="G996" s="2">
        <f t="shared" si="22"/>
        <v>5334.9787400000005</v>
      </c>
      <c r="H996" s="2">
        <f t="shared" si="19"/>
        <v>0.50000000001455192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49442.559999999998</v>
      </c>
      <c r="D997" s="1">
        <f>BILANCA!E19</f>
        <v>59452.370000000024</v>
      </c>
      <c r="E997" s="1">
        <v>0</v>
      </c>
      <c r="F997" s="1">
        <v>0</v>
      </c>
      <c r="G997" s="2">
        <f t="shared" si="22"/>
        <v>2356.8622000000005</v>
      </c>
      <c r="H997" s="2">
        <f t="shared" si="19"/>
        <v>0.81000000002677552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57214.45</v>
      </c>
      <c r="D998" s="1">
        <f>BILANCA!E20</f>
        <v>57214.45</v>
      </c>
      <c r="E998" s="1">
        <v>0</v>
      </c>
      <c r="F998" s="1">
        <v>0</v>
      </c>
      <c r="G998" s="2">
        <f t="shared" si="22"/>
        <v>2574.6502499999997</v>
      </c>
      <c r="H998" s="2">
        <f t="shared" si="19"/>
        <v>0.89999999999417923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1273.5</v>
      </c>
      <c r="D999" s="1">
        <f>BILANCA!E21</f>
        <v>1273.5</v>
      </c>
      <c r="E999" s="1">
        <v>0</v>
      </c>
      <c r="F999" s="1">
        <v>0</v>
      </c>
      <c r="G999" s="2">
        <f t="shared" si="22"/>
        <v>61.128</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10128.93</v>
      </c>
      <c r="D1000" s="1">
        <f>BILANCA!E22</f>
        <v>10128.93</v>
      </c>
      <c r="E1000" s="1">
        <v>0</v>
      </c>
      <c r="F1000" s="1">
        <v>0</v>
      </c>
      <c r="G1000" s="2">
        <f t="shared" si="22"/>
        <v>516.57542999999998</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1688.43</v>
      </c>
      <c r="D1002" s="1">
        <f>BILANCA!E24</f>
        <v>1688.43</v>
      </c>
      <c r="E1002" s="1">
        <v>0</v>
      </c>
      <c r="F1002" s="1">
        <v>0</v>
      </c>
      <c r="G1002" s="2">
        <f t="shared" si="22"/>
        <v>96.24051</v>
      </c>
      <c r="H1002" s="2">
        <f t="shared" si="19"/>
        <v>0.86000000000012733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8924.92</v>
      </c>
      <c r="D1003" s="1">
        <f>BILANCA!E25</f>
        <v>8924.92</v>
      </c>
      <c r="E1003" s="1">
        <v>0</v>
      </c>
      <c r="F1003" s="1">
        <v>0</v>
      </c>
      <c r="G1003" s="2">
        <f t="shared" si="22"/>
        <v>535.49520000000007</v>
      </c>
      <c r="H1003" s="2">
        <f t="shared" si="19"/>
        <v>0.15999999999985448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134031.22</v>
      </c>
      <c r="D1004" s="1">
        <f>BILANCA!E26</f>
        <v>166836.22</v>
      </c>
      <c r="E1004" s="1">
        <v>0</v>
      </c>
      <c r="F1004" s="1">
        <v>0</v>
      </c>
      <c r="G1004" s="2">
        <f t="shared" si="22"/>
        <v>9821.7768599999999</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163818.89000000001</v>
      </c>
      <c r="D1006" s="1">
        <f>BILANCA!E28</f>
        <v>186614.08</v>
      </c>
      <c r="E1006" s="1">
        <v>0</v>
      </c>
      <c r="F1006" s="1">
        <v>0</v>
      </c>
      <c r="G1006" s="2">
        <f t="shared" si="22"/>
        <v>12352.082149999998</v>
      </c>
      <c r="H1006" s="2">
        <f t="shared" si="19"/>
        <v>0.18999999997322448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37862.06</v>
      </c>
      <c r="D1013" s="1">
        <f>BILANCA!E35</f>
        <v>41445.08</v>
      </c>
      <c r="E1013" s="1">
        <v>0</v>
      </c>
      <c r="F1013" s="1">
        <v>0</v>
      </c>
      <c r="G1013" s="2">
        <f t="shared" si="22"/>
        <v>3622.5666000000001</v>
      </c>
      <c r="H1013" s="2">
        <f t="shared" si="19"/>
        <v>0.13999999999941792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37862.06</v>
      </c>
      <c r="D1014" s="1">
        <f>BILANCA!E36</f>
        <v>41445.08</v>
      </c>
      <c r="E1014" s="1">
        <v>0</v>
      </c>
      <c r="F1014" s="1">
        <v>0</v>
      </c>
      <c r="G1014" s="2">
        <f t="shared" si="22"/>
        <v>3743.3188199999995</v>
      </c>
      <c r="H1014" s="2">
        <f t="shared" si="19"/>
        <v>0.13999999999941792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13482.82</v>
      </c>
      <c r="D1023" s="1">
        <f>BILANCA!E45</f>
        <v>13205.93</v>
      </c>
      <c r="E1023" s="1">
        <v>0</v>
      </c>
      <c r="F1023" s="1">
        <v>0</v>
      </c>
      <c r="G1023" s="2">
        <f t="shared" si="22"/>
        <v>1595.7872000000002</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1209.21</v>
      </c>
      <c r="D1025" s="1">
        <f>BILANCA!E47</f>
        <v>1209.21</v>
      </c>
      <c r="E1025" s="1">
        <v>0</v>
      </c>
      <c r="F1025" s="1">
        <v>0</v>
      </c>
      <c r="G1025" s="2">
        <f t="shared" si="22"/>
        <v>152.36046000000002</v>
      </c>
      <c r="H1025" s="2">
        <f t="shared" si="19"/>
        <v>0.42000000000007276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16423.13</v>
      </c>
      <c r="D1027" s="1">
        <f>BILANCA!E49</f>
        <v>16423.13</v>
      </c>
      <c r="E1027" s="1">
        <v>0</v>
      </c>
      <c r="F1027" s="1">
        <v>0</v>
      </c>
      <c r="G1027" s="2">
        <f t="shared" si="22"/>
        <v>2167.8531599999997</v>
      </c>
      <c r="H1027" s="2">
        <f t="shared" si="19"/>
        <v>0.26000000000203727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4149.5200000000004</v>
      </c>
      <c r="D1028" s="1">
        <f>BILANCA!E50</f>
        <v>4426.41</v>
      </c>
      <c r="E1028" s="1">
        <v>0</v>
      </c>
      <c r="F1028" s="1">
        <v>0</v>
      </c>
      <c r="G1028" s="2">
        <f t="shared" si="22"/>
        <v>585.10529999999994</v>
      </c>
      <c r="H1028" s="2">
        <f t="shared" si="19"/>
        <v>0.88999999999941792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58493.62</v>
      </c>
      <c r="D1032" s="1">
        <f>BILANCA!E54</f>
        <v>64526.99</v>
      </c>
      <c r="E1032" s="1">
        <v>0</v>
      </c>
      <c r="F1032" s="1">
        <v>0</v>
      </c>
      <c r="G1032" s="2">
        <f t="shared" si="22"/>
        <v>9189.8323999999993</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58493.62</v>
      </c>
      <c r="D1033" s="1">
        <f>BILANCA!E55</f>
        <v>64526.99</v>
      </c>
      <c r="E1033" s="1">
        <v>0</v>
      </c>
      <c r="F1033" s="1">
        <v>0</v>
      </c>
      <c r="G1033" s="2">
        <f t="shared" si="22"/>
        <v>9377.380000000001</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248305.53</v>
      </c>
      <c r="D1046" s="1">
        <f>BILANCA!E68</f>
        <v>432071.26</v>
      </c>
      <c r="E1046" s="1">
        <v>0</v>
      </c>
      <c r="F1046" s="1">
        <v>0</v>
      </c>
      <c r="G1046" s="2">
        <f t="shared" si="22"/>
        <v>70084.227149999992</v>
      </c>
      <c r="H1046" s="2">
        <f t="shared" si="19"/>
        <v>0.73000000001047738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109714.65</v>
      </c>
      <c r="D1047" s="1">
        <f>BILANCA!E69</f>
        <v>114115.56</v>
      </c>
      <c r="E1047" s="1">
        <v>0</v>
      </c>
      <c r="F1047" s="1">
        <v>0</v>
      </c>
      <c r="G1047" s="2">
        <f t="shared" si="22"/>
        <v>21628.529279999999</v>
      </c>
      <c r="H1047" s="2">
        <f t="shared" si="19"/>
        <v>0.79000000000814907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109714.65</v>
      </c>
      <c r="D1048" s="1">
        <f>BILANCA!E70</f>
        <v>114115.56</v>
      </c>
      <c r="E1048" s="1">
        <v>0</v>
      </c>
      <c r="F1048" s="1">
        <v>0</v>
      </c>
      <c r="G1048" s="2">
        <f t="shared" si="22"/>
        <v>21966.475050000001</v>
      </c>
      <c r="H1048" s="2">
        <f t="shared" si="19"/>
        <v>0.79000000000814907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109714.65</v>
      </c>
      <c r="D1050" s="1">
        <f>BILANCA!E72</f>
        <v>114115.56</v>
      </c>
      <c r="E1050" s="1">
        <v>0</v>
      </c>
      <c r="F1050" s="1">
        <v>0</v>
      </c>
      <c r="G1050" s="2">
        <f t="shared" si="22"/>
        <v>22642.366590000001</v>
      </c>
      <c r="H1050" s="2">
        <f t="shared" si="19"/>
        <v>0.79000000000814907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28952.95</v>
      </c>
      <c r="D1056" s="1">
        <f>BILANCA!E78</f>
        <v>43231.13</v>
      </c>
      <c r="E1056" s="1">
        <v>0</v>
      </c>
      <c r="F1056" s="1">
        <v>0</v>
      </c>
      <c r="G1056" s="2">
        <f t="shared" si="22"/>
        <v>8425.3103300000002</v>
      </c>
      <c r="H1056" s="2">
        <f t="shared" si="19"/>
        <v>0.17999999999665306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28952.95</v>
      </c>
      <c r="D1064" s="1">
        <f>BILANCA!E86</f>
        <v>43231.13</v>
      </c>
      <c r="E1064" s="1">
        <v>0</v>
      </c>
      <c r="F1064" s="1">
        <v>0</v>
      </c>
      <c r="G1064" s="2">
        <f t="shared" si="22"/>
        <v>9348.6320099999994</v>
      </c>
      <c r="H1064" s="2">
        <f t="shared" si="19"/>
        <v>0.17999999999665306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3500</v>
      </c>
      <c r="E1124" s="1">
        <v>0</v>
      </c>
      <c r="F1124" s="1">
        <v>0</v>
      </c>
      <c r="G1124" s="2">
        <f t="shared" si="22"/>
        <v>986.99999999999989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3500</v>
      </c>
      <c r="E1138" s="1">
        <v>0</v>
      </c>
      <c r="F1138" s="1">
        <v>0</v>
      </c>
      <c r="G1138" s="2">
        <f t="shared" si="22"/>
        <v>1085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109637.93</v>
      </c>
      <c r="D1148" s="1">
        <f>BILANCA!E170</f>
        <v>271224.57</v>
      </c>
      <c r="E1148" s="1">
        <v>0</v>
      </c>
      <c r="F1148" s="1">
        <v>0</v>
      </c>
      <c r="G1148" s="2">
        <f t="shared" si="22"/>
        <v>107594.36655000001</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109637.93</v>
      </c>
      <c r="D1151" s="1">
        <f>BILANCA!E173</f>
        <v>271224.57</v>
      </c>
      <c r="E1151" s="1">
        <v>0</v>
      </c>
      <c r="F1151" s="1">
        <v>0</v>
      </c>
      <c r="G1151" s="2">
        <f t="shared" si="22"/>
        <v>109550.62776</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604534.51</v>
      </c>
      <c r="D1152" s="1">
        <f>BILANCA!E175</f>
        <v>791064.72</v>
      </c>
      <c r="E1152" s="1">
        <v>0</v>
      </c>
      <c r="F1152" s="1">
        <v>0</v>
      </c>
      <c r="G1152" s="2">
        <f t="shared" si="22"/>
        <v>369546.20755000005</v>
      </c>
      <c r="H1152" s="2">
        <f t="shared" si="23"/>
        <v>0.77000000001862645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163230.94</v>
      </c>
      <c r="D1153" s="1">
        <f>BILANCA!E176</f>
        <v>352758.63999999996</v>
      </c>
      <c r="E1153" s="1">
        <v>0</v>
      </c>
      <c r="F1153" s="1">
        <v>0</v>
      </c>
      <c r="G1153" s="2">
        <f t="shared" si="22"/>
        <v>147687.1974</v>
      </c>
      <c r="H1153" s="2">
        <f t="shared" si="23"/>
        <v>0.42000000004190952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163230.94</v>
      </c>
      <c r="D1154" s="1">
        <f>BILANCA!E177</f>
        <v>352758.63999999996</v>
      </c>
      <c r="E1154" s="1">
        <v>0</v>
      </c>
      <c r="F1154" s="1">
        <v>0</v>
      </c>
      <c r="G1154" s="2">
        <f t="shared" si="22"/>
        <v>148555.94561999998</v>
      </c>
      <c r="H1154" s="2">
        <f t="shared" si="23"/>
        <v>0.42000000004190952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121436.74</v>
      </c>
      <c r="D1155" s="1">
        <f>BILANCA!E178</f>
        <v>280358.23</v>
      </c>
      <c r="E1155" s="1">
        <v>0</v>
      </c>
      <c r="F1155" s="1">
        <v>0</v>
      </c>
      <c r="G1155" s="2">
        <f t="shared" si="22"/>
        <v>117330.35039999998</v>
      </c>
      <c r="H1155" s="2">
        <f t="shared" si="23"/>
        <v>0.48999999997613486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27042.81</v>
      </c>
      <c r="D1156" s="1">
        <f>BILANCA!E179</f>
        <v>45463.22</v>
      </c>
      <c r="E1156" s="1">
        <v>0</v>
      </c>
      <c r="F1156" s="1">
        <v>0</v>
      </c>
      <c r="G1156" s="2">
        <f t="shared" si="22"/>
        <v>20408.680250000001</v>
      </c>
      <c r="H1156" s="2">
        <f t="shared" si="23"/>
        <v>0.40999999999985448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246.67</v>
      </c>
      <c r="D1163" s="1">
        <f>BILANCA!E186</f>
        <v>846.67</v>
      </c>
      <c r="E1163" s="1">
        <v>0</v>
      </c>
      <c r="F1163" s="1">
        <v>0</v>
      </c>
      <c r="G1163" s="2">
        <f t="shared" si="22"/>
        <v>349.20179999999999</v>
      </c>
      <c r="H1163" s="2">
        <f t="shared" si="23"/>
        <v>0.66000000000005343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14504.72</v>
      </c>
      <c r="D1165" s="1">
        <f>BILANCA!E188</f>
        <v>26090.52</v>
      </c>
      <c r="E1165" s="1">
        <v>0</v>
      </c>
      <c r="F1165" s="1">
        <v>0</v>
      </c>
      <c r="G1165" s="2">
        <f t="shared" si="22"/>
        <v>12136.80832</v>
      </c>
      <c r="H1165" s="2">
        <f t="shared" si="23"/>
        <v>0.76000000000021828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441303.57</v>
      </c>
      <c r="D1214" s="1">
        <f>BILANCA!E237</f>
        <v>438306.08</v>
      </c>
      <c r="E1214" s="1">
        <v>0</v>
      </c>
      <c r="F1214" s="1">
        <v>0</v>
      </c>
      <c r="G1214" s="2">
        <f t="shared" si="22"/>
        <v>304438.53363000002</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356228.96</v>
      </c>
      <c r="D1215" s="1">
        <f>BILANCA!E238</f>
        <v>358675.44</v>
      </c>
      <c r="E1215" s="1">
        <v>0</v>
      </c>
      <c r="F1215" s="1">
        <v>0</v>
      </c>
      <c r="G1215" s="2">
        <f t="shared" si="22"/>
        <v>249070.52288</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356228.96</v>
      </c>
      <c r="D1216" s="1">
        <f>BILANCA!E239</f>
        <v>358675.44</v>
      </c>
      <c r="E1216" s="1">
        <v>0</v>
      </c>
      <c r="F1216" s="1">
        <v>0</v>
      </c>
      <c r="G1216" s="2">
        <f t="shared" si="22"/>
        <v>250144.10272000002</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331426.39</v>
      </c>
      <c r="D1217" s="1">
        <f>BILANCA!E240</f>
        <v>335424.2</v>
      </c>
      <c r="E1217" s="1">
        <v>0</v>
      </c>
      <c r="F1217" s="1">
        <v>0</v>
      </c>
      <c r="G1217" s="2">
        <f t="shared" si="22"/>
        <v>234532.30086000002</v>
      </c>
      <c r="H1217" s="2">
        <f t="shared" si="23"/>
        <v>0.59000000002561137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24802.57</v>
      </c>
      <c r="D1218" s="1">
        <f>BILANCA!E241</f>
        <v>23251.24</v>
      </c>
      <c r="E1218" s="1">
        <v>0</v>
      </c>
      <c r="F1218" s="1">
        <v>0</v>
      </c>
      <c r="G1218" s="2">
        <f t="shared" si="22"/>
        <v>16756.686750000001</v>
      </c>
      <c r="H1218" s="2">
        <f t="shared" si="23"/>
        <v>0.67000000000189175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85074.609999999986</v>
      </c>
      <c r="D1222" s="1">
        <f>BILANCA!E245</f>
        <v>79630.640000000014</v>
      </c>
      <c r="E1222" s="1">
        <v>0</v>
      </c>
      <c r="F1222" s="1">
        <v>0</v>
      </c>
      <c r="G1222" s="2">
        <f t="shared" si="22"/>
        <v>58396.277710000002</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264310.90999999997</v>
      </c>
      <c r="D1223" s="1">
        <f>BILANCA!E246</f>
        <v>264253.40000000002</v>
      </c>
      <c r="E1223" s="1">
        <v>0</v>
      </c>
      <c r="F1223" s="1">
        <v>0</v>
      </c>
      <c r="G1223" s="2">
        <f t="shared" si="22"/>
        <v>190276.25040000002</v>
      </c>
      <c r="H1223" s="2">
        <f t="shared" si="23"/>
        <v>0.49000000004889444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264310.90999999997</v>
      </c>
      <c r="D1224" s="1">
        <f>BILANCA!E247</f>
        <v>264253.40000000002</v>
      </c>
      <c r="E1224" s="1">
        <v>0</v>
      </c>
      <c r="F1224" s="1">
        <v>0</v>
      </c>
      <c r="G1224" s="2">
        <f t="shared" si="22"/>
        <v>191069.06810999999</v>
      </c>
      <c r="H1224" s="2">
        <f t="shared" si="23"/>
        <v>0.49000000004889444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179236.3</v>
      </c>
      <c r="D1227" s="1">
        <f>BILANCA!E250</f>
        <v>184622.76</v>
      </c>
      <c r="E1227" s="1">
        <v>0</v>
      </c>
      <c r="F1227" s="1">
        <v>0</v>
      </c>
      <c r="G1227" s="2">
        <f t="shared" si="22"/>
        <v>133829.56408000001</v>
      </c>
      <c r="H1227" s="2">
        <f t="shared" si="23"/>
        <v>0.53999999997904524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179236.3</v>
      </c>
      <c r="D1229" s="1">
        <f>BILANCA!E252</f>
        <v>184622.76</v>
      </c>
      <c r="E1229" s="1">
        <v>0</v>
      </c>
      <c r="F1229" s="1">
        <v>0</v>
      </c>
      <c r="G1229" s="2">
        <f t="shared" si="22"/>
        <v>134926.52772000001</v>
      </c>
      <c r="H1229" s="2">
        <f t="shared" si="23"/>
        <v>0.53999999997904524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35991.01</v>
      </c>
      <c r="D1236" s="1">
        <f>BILANCA!E259</f>
        <v>35991.01</v>
      </c>
      <c r="E1236" s="1">
        <v>0</v>
      </c>
      <c r="F1236" s="1">
        <v>0</v>
      </c>
      <c r="G1236" s="2">
        <f t="shared" si="22"/>
        <v>27317.176589999999</v>
      </c>
      <c r="H1236" s="2">
        <f t="shared" si="23"/>
        <v>2.0000000004074536E-2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35991.01</v>
      </c>
      <c r="D1237" s="1">
        <f>BILANCA!E260</f>
        <v>35991.01</v>
      </c>
      <c r="E1237" s="1">
        <v>0</v>
      </c>
      <c r="F1237" s="1">
        <v>0</v>
      </c>
      <c r="G1237" s="2">
        <f t="shared" si="22"/>
        <v>27425.149620000004</v>
      </c>
      <c r="H1237" s="2">
        <f t="shared" si="23"/>
        <v>2.0000000004074536E-2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3500</v>
      </c>
      <c r="E1240" s="1">
        <v>0</v>
      </c>
      <c r="F1240" s="1">
        <v>0</v>
      </c>
      <c r="G1240" s="2">
        <f t="shared" si="22"/>
        <v>1799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28952.95</v>
      </c>
      <c r="D1244" s="1">
        <f>BILANCA!E268</f>
        <v>43231.13</v>
      </c>
      <c r="E1244" s="1">
        <v>0</v>
      </c>
      <c r="F1244" s="1">
        <v>0</v>
      </c>
      <c r="G1244" s="2">
        <f t="shared" si="24"/>
        <v>30123.369809999997</v>
      </c>
      <c r="H1244" s="2">
        <f t="shared" si="23"/>
        <v>0.17999999999665306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163230.94</v>
      </c>
      <c r="D1264" s="1">
        <f>BILANCA!E288</f>
        <v>352758.63999999996</v>
      </c>
      <c r="E1264" s="1">
        <v>0</v>
      </c>
      <c r="F1264" s="1">
        <v>0</v>
      </c>
      <c r="G1264" s="2">
        <f t="shared" si="24"/>
        <v>244118.24982000003</v>
      </c>
      <c r="H1264" s="2">
        <f t="shared" si="23"/>
        <v>0.42000000004190952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247.37</v>
      </c>
      <c r="E1275" s="1">
        <v>0</v>
      </c>
      <c r="F1275" s="1">
        <v>0</v>
      </c>
      <c r="G1275" s="2">
        <f t="shared" si="24"/>
        <v>144.46408</v>
      </c>
      <c r="H1275" s="2">
        <f t="shared" si="23"/>
        <v>0.37000000000000455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14504.72</v>
      </c>
      <c r="D1278" s="1">
        <f>BILANCA!E302</f>
        <v>25843.15</v>
      </c>
      <c r="E1278" s="1">
        <v>0</v>
      </c>
      <c r="F1278" s="1">
        <v>0</v>
      </c>
      <c r="G1278" s="2">
        <f t="shared" si="24"/>
        <v>19526.350900000001</v>
      </c>
      <c r="H1278" s="2">
        <f t="shared" si="23"/>
        <v>0.43000000000211003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1767398.5</v>
      </c>
      <c r="D1408" s="1">
        <f>'RAS-funkcijski'!E114</f>
        <v>2170914.67</v>
      </c>
      <c r="E1408" s="1">
        <v>0</v>
      </c>
      <c r="F1408" s="1">
        <v>0</v>
      </c>
      <c r="G1408" s="2">
        <f t="shared" si="24"/>
        <v>672015.06239999994</v>
      </c>
      <c r="H1408" s="2">
        <f t="shared" si="27"/>
        <v>0.83000000007450581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1767398.5</v>
      </c>
      <c r="D1412" s="1">
        <f>'RAS-funkcijski'!E118</f>
        <v>2170914.67</v>
      </c>
      <c r="E1412" s="1">
        <v>0</v>
      </c>
      <c r="F1412" s="1">
        <v>0</v>
      </c>
      <c r="G1412" s="2">
        <f t="shared" si="24"/>
        <v>696451.97375999996</v>
      </c>
      <c r="H1412" s="2">
        <f t="shared" si="27"/>
        <v>0.83000000007450581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1767398.5</v>
      </c>
      <c r="D1414" s="1">
        <f>'RAS-funkcijski'!E120</f>
        <v>2170914.67</v>
      </c>
      <c r="E1414" s="1">
        <v>0</v>
      </c>
      <c r="F1414" s="1">
        <v>0</v>
      </c>
      <c r="G1414" s="2">
        <f t="shared" si="24"/>
        <v>708670.42944000009</v>
      </c>
      <c r="H1414" s="2">
        <f t="shared" si="27"/>
        <v>0.83000000007450581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1767398.5</v>
      </c>
      <c r="D1435" s="13">
        <f>'RAS-funkcijski'!E141</f>
        <v>2170914.67</v>
      </c>
      <c r="E1435" s="13">
        <v>0</v>
      </c>
      <c r="F1435" s="13">
        <v>0</v>
      </c>
      <c r="G1435" s="14">
        <f t="shared" si="24"/>
        <v>836964.21408000006</v>
      </c>
      <c r="H1435" s="14">
        <f t="shared" si="27"/>
        <v>0.83000000007450581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163230.94</v>
      </c>
      <c r="D1480" s="6"/>
      <c r="E1480" s="6">
        <v>0</v>
      </c>
      <c r="F1480" s="6">
        <v>0</v>
      </c>
      <c r="G1480" s="7">
        <f t="shared" ref="G1480:G1580" si="34">B1480/1000*C1480</f>
        <v>163.23094</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2181032.5</v>
      </c>
      <c r="D1481" s="1">
        <v>0</v>
      </c>
      <c r="E1481" s="1">
        <v>0</v>
      </c>
      <c r="F1481" s="1">
        <v>0</v>
      </c>
      <c r="G1481" s="2">
        <f t="shared" si="34"/>
        <v>4362.0650000000005</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2181032.5</v>
      </c>
      <c r="D1483" s="1">
        <v>0</v>
      </c>
      <c r="E1483" s="1">
        <v>0</v>
      </c>
      <c r="F1483" s="1">
        <v>0</v>
      </c>
      <c r="G1483" s="2">
        <f t="shared" si="34"/>
        <v>8724.130000000001</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1887533.84</v>
      </c>
      <c r="D1484" s="1">
        <v>0</v>
      </c>
      <c r="E1484" s="1">
        <v>0</v>
      </c>
      <c r="F1484" s="1">
        <v>0</v>
      </c>
      <c r="G1484" s="2">
        <f t="shared" si="34"/>
        <v>9437.6692000000003</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277951.53000000003</v>
      </c>
      <c r="D1485" s="1">
        <v>0</v>
      </c>
      <c r="E1485" s="1">
        <v>0</v>
      </c>
      <c r="F1485" s="1">
        <v>0</v>
      </c>
      <c r="G1485" s="2">
        <f t="shared" si="34"/>
        <v>1667.7091800000003</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94.51</v>
      </c>
      <c r="D1486" s="1">
        <v>0</v>
      </c>
      <c r="E1486" s="1">
        <v>0</v>
      </c>
      <c r="F1486" s="1">
        <v>0</v>
      </c>
      <c r="G1486" s="2">
        <f t="shared" si="34"/>
        <v>0.6615700000000001</v>
      </c>
      <c r="H1486" s="2">
        <f t="shared" si="35"/>
        <v>0.48999999999999488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1450.5</v>
      </c>
      <c r="D1489" s="1">
        <v>0</v>
      </c>
      <c r="E1489" s="1">
        <v>0</v>
      </c>
      <c r="F1489" s="1">
        <v>0</v>
      </c>
      <c r="G1489" s="2">
        <f t="shared" si="34"/>
        <v>14.505000000000001</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14002.12</v>
      </c>
      <c r="D1491" s="1">
        <v>0</v>
      </c>
      <c r="E1491" s="1">
        <v>0</v>
      </c>
      <c r="F1491" s="1">
        <v>0</v>
      </c>
      <c r="G1491" s="2">
        <f t="shared" si="34"/>
        <v>168.02544</v>
      </c>
      <c r="H1491" s="2">
        <f t="shared" si="35"/>
        <v>0.12000000000080036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1991504.8000000003</v>
      </c>
      <c r="D1499" s="1">
        <v>0</v>
      </c>
      <c r="E1499" s="1">
        <v>0</v>
      </c>
      <c r="F1499" s="1">
        <v>0</v>
      </c>
      <c r="G1499" s="2">
        <f t="shared" si="34"/>
        <v>39830.096000000005</v>
      </c>
      <c r="H1499" s="2">
        <f t="shared" si="35"/>
        <v>0.19999999972060323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1991504.8000000003</v>
      </c>
      <c r="D1501" s="1">
        <v>0</v>
      </c>
      <c r="E1501" s="1">
        <v>0</v>
      </c>
      <c r="F1501" s="1">
        <v>0</v>
      </c>
      <c r="G1501" s="2">
        <f t="shared" si="34"/>
        <v>43813.105600000003</v>
      </c>
      <c r="H1501" s="2">
        <f t="shared" si="35"/>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1728612.35</v>
      </c>
      <c r="D1502" s="1">
        <v>0</v>
      </c>
      <c r="E1502" s="1">
        <v>0</v>
      </c>
      <c r="F1502" s="1">
        <v>0</v>
      </c>
      <c r="G1502" s="2">
        <f t="shared" si="34"/>
        <v>39758.084050000005</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259531.12</v>
      </c>
      <c r="D1503" s="1">
        <v>0</v>
      </c>
      <c r="E1503" s="1">
        <v>0</v>
      </c>
      <c r="F1503" s="1">
        <v>0</v>
      </c>
      <c r="G1503" s="2">
        <f t="shared" si="34"/>
        <v>6228.7468799999997</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94.51</v>
      </c>
      <c r="D1504" s="1">
        <v>0</v>
      </c>
      <c r="E1504" s="1">
        <v>0</v>
      </c>
      <c r="F1504" s="1">
        <v>0</v>
      </c>
      <c r="G1504" s="2">
        <f t="shared" si="34"/>
        <v>2.3627500000000001</v>
      </c>
      <c r="H1504" s="2">
        <f t="shared" si="35"/>
        <v>0.48999999999999488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850.5</v>
      </c>
      <c r="D1507" s="1">
        <v>0</v>
      </c>
      <c r="E1507" s="1">
        <v>0</v>
      </c>
      <c r="F1507" s="1">
        <v>0</v>
      </c>
      <c r="G1507" s="2">
        <f t="shared" si="34"/>
        <v>23.814</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2416.3200000000002</v>
      </c>
      <c r="D1509" s="1">
        <v>0</v>
      </c>
      <c r="E1509" s="1">
        <v>0</v>
      </c>
      <c r="F1509" s="1">
        <v>0</v>
      </c>
      <c r="G1509" s="2">
        <f t="shared" si="34"/>
        <v>72.489599999999996</v>
      </c>
      <c r="H1509" s="2">
        <f t="shared" si="35"/>
        <v>0.32000000000016371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352758.63999999966</v>
      </c>
      <c r="D1517" s="1">
        <v>0</v>
      </c>
      <c r="E1517" s="1">
        <v>0</v>
      </c>
      <c r="F1517" s="1">
        <v>0</v>
      </c>
      <c r="G1517" s="2">
        <f t="shared" si="34"/>
        <v>13404.828319999988</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352758.64</v>
      </c>
      <c r="D1576" s="1">
        <v>0</v>
      </c>
      <c r="E1576" s="1">
        <v>0</v>
      </c>
      <c r="F1576" s="1">
        <v>0</v>
      </c>
      <c r="G1576" s="2">
        <f t="shared" si="34"/>
        <v>34217.588080000001</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352758.64</v>
      </c>
      <c r="D1578" s="1">
        <v>0</v>
      </c>
      <c r="E1578" s="1">
        <v>0</v>
      </c>
      <c r="F1578" s="1">
        <v>0</v>
      </c>
      <c r="G1578" s="2">
        <f t="shared" si="34"/>
        <v>34923.105360000001</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19417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21"/>
      <c r="F8" s="312" t="s">
        <v>31</v>
      </c>
      <c r="G8" s="31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1"/>
      <c r="F9" s="314" t="s">
        <v>32</v>
      </c>
      <c r="G9" s="315"/>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30" t="s">
        <v>40</v>
      </c>
      <c r="C15" s="331"/>
      <c r="D15" s="331"/>
      <c r="E15" s="331"/>
      <c r="F15" s="332"/>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0">
        <f>'PR-RAS'!D6</f>
        <v>1774056.45</v>
      </c>
      <c r="I16" s="170">
        <f>'PR-RAS'!E6</f>
        <v>2158485.1299999994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0">
        <f>'PR-RAS'!D151</f>
        <v>1734330.69</v>
      </c>
      <c r="I17" s="170">
        <f>'PR-RAS'!E151</f>
        <v>2134844.65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0">
        <f>'PR-RAS'!D645</f>
        <v>85074.609999999957</v>
      </c>
      <c r="I18" s="170">
        <f>'PR-RAS'!E645</f>
        <v>79630.63999999949</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31</v>
      </c>
      <c r="B20" s="333" t="str">
        <f>BILANCA!B7</f>
        <v>Nefinancijska imovina (šifre 01+02+03+04+05+06)</v>
      </c>
      <c r="C20" s="334"/>
      <c r="D20" s="334"/>
      <c r="E20" s="334"/>
      <c r="F20" s="335"/>
      <c r="G20" s="157" t="str">
        <f>BILANCA!C7</f>
        <v>B002</v>
      </c>
      <c r="H20" s="172">
        <f>BILANCA!D7</f>
        <v>356228.98</v>
      </c>
      <c r="I20" s="173">
        <f>BILANCA!E7</f>
        <v>358993.46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58" t="str">
        <f>BILANCA!C68</f>
        <v>1</v>
      </c>
      <c r="H21" s="174">
        <f>BILANCA!D68</f>
        <v>248305.53</v>
      </c>
      <c r="I21" s="175">
        <f>BILANCA!E68</f>
        <v>432071.26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58" t="str">
        <f>BILANCA!C176</f>
        <v>2</v>
      </c>
      <c r="H22" s="174">
        <f>BILANCA!D176</f>
        <v>163230.94</v>
      </c>
      <c r="I22" s="175">
        <f>BILANCA!E176</f>
        <v>352758.63999999996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59" t="str">
        <f>BILANCA!C237</f>
        <v>9</v>
      </c>
      <c r="H23" s="176">
        <f>BILANCA!D237</f>
        <v>441303.57</v>
      </c>
      <c r="I23" s="177">
        <f>BILANCA!E237</f>
        <v>438306.08</v>
      </c>
      <c r="J23" s="4"/>
      <c r="K23" s="4"/>
      <c r="L23" s="4"/>
      <c r="M23" s="4"/>
      <c r="N23" s="4"/>
      <c r="O23" s="4"/>
      <c r="P23" s="4"/>
      <c r="Q23" s="4"/>
      <c r="R23" s="4"/>
      <c r="S23" s="4"/>
      <c r="T23" s="4"/>
      <c r="U23" s="4"/>
      <c r="V23" s="4"/>
      <c r="W23" s="4"/>
      <c r="X23" s="4"/>
    </row>
    <row r="24" spans="1:24" ht="12.75" customHeight="1" x14ac:dyDescent="0.2">
      <c r="A24" s="327" t="s">
        <v>44</v>
      </c>
      <c r="B24" s="333" t="str">
        <f>'RAS-funkcijski'!B5</f>
        <v>Opće javne usluge (šifre 011+012+013+014 do 018)</v>
      </c>
      <c r="C24" s="334"/>
      <c r="D24" s="334"/>
      <c r="E24" s="334"/>
      <c r="F24" s="335"/>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58" t="str">
        <f>'RAS-funkcijski'!C114</f>
        <v>09</v>
      </c>
      <c r="H27" s="174">
        <f>'RAS-funkcijski'!D114</f>
        <v>1767398.5</v>
      </c>
      <c r="I27" s="175">
        <f>'RAS-funkcijski'!E114</f>
        <v>2170914.67</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59" t="str">
        <f>'RAS-funkcijski'!C141</f>
        <v>R1</v>
      </c>
      <c r="H28" s="178">
        <f>'RAS-funkcijski'!D141</f>
        <v>1767398.5</v>
      </c>
      <c r="I28" s="179">
        <f>'RAS-funkcijski'!E141</f>
        <v>2170914.67</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7" t="str">
        <f>OBVEZE!C5</f>
        <v>V001</v>
      </c>
      <c r="H33" s="180" t="s">
        <v>45</v>
      </c>
      <c r="I33" s="181">
        <f>OBVEZE!D5</f>
        <v>163230.94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58" t="str">
        <f>OBVEZE!C42</f>
        <v>V006</v>
      </c>
      <c r="H34" s="174" t="s">
        <v>45</v>
      </c>
      <c r="I34" s="175">
        <f>OBVEZE!D42</f>
        <v>352758.63999999966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59" t="str">
        <f>OBVEZE!C101</f>
        <v>V009</v>
      </c>
      <c r="H36" s="178" t="s">
        <v>45</v>
      </c>
      <c r="I36" s="179">
        <f>OBVEZE!D101</f>
        <v>352758.64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2" t="s">
        <v>46</v>
      </c>
      <c r="I39" s="34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46" zoomScaleNormal="100" workbookViewId="0">
      <selection activeCell="F163" sqref="F1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50" t="s">
        <v>50</v>
      </c>
      <c r="B2" s="351"/>
      <c r="C2" s="351"/>
      <c r="D2" s="351"/>
      <c r="E2" s="351"/>
      <c r="F2" s="351"/>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56</v>
      </c>
      <c r="B5" s="353"/>
      <c r="C5" s="214"/>
      <c r="D5" s="72"/>
      <c r="E5" s="72"/>
      <c r="F5" s="59"/>
    </row>
    <row r="6" spans="1:25" ht="12.75" customHeight="1" x14ac:dyDescent="0.2">
      <c r="A6" s="53">
        <v>6</v>
      </c>
      <c r="B6" s="85" t="s">
        <v>57</v>
      </c>
      <c r="C6" s="50" t="s">
        <v>58</v>
      </c>
      <c r="D6" s="51">
        <f>D7+D44+D50+D82+D106+D124+D133+D139</f>
        <v>1774056.45</v>
      </c>
      <c r="E6" s="51">
        <f>E7+E44+E50+E82+E106+E124+E133+E139</f>
        <v>2158485.1299999994</v>
      </c>
      <c r="F6" s="52">
        <f t="shared" ref="F6:F131" si="0">IF(D6&lt;&gt;0,IF(E6/D6&gt;=100,"&gt;&gt;100",E6/D6*100),"-")</f>
        <v>121.66947280623452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1566130.7</v>
      </c>
      <c r="E50" s="51">
        <f>E51+E54+E59+E62+E65+E68+E71+E74+E77</f>
        <v>1848513.43</v>
      </c>
      <c r="F50" s="52">
        <f t="shared" si="0"/>
        <v>118.03059795711815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83952.92</v>
      </c>
      <c r="E62" s="51">
        <f t="shared" si="13"/>
        <v>31041</v>
      </c>
      <c r="F62" s="52">
        <f t="shared" si="0"/>
        <v>36.974294640377018</v>
      </c>
    </row>
    <row r="63" spans="1:6" ht="12.75" customHeight="1" x14ac:dyDescent="0.2">
      <c r="A63" s="53">
        <v>6341</v>
      </c>
      <c r="B63" s="85" t="s">
        <v>171</v>
      </c>
      <c r="C63" s="50" t="s">
        <v>172</v>
      </c>
      <c r="D63" s="242">
        <v>83952.92</v>
      </c>
      <c r="E63" s="242">
        <v>31041</v>
      </c>
      <c r="F63" s="52">
        <f t="shared" si="0"/>
        <v>36.974294640377018</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1448021.21</v>
      </c>
      <c r="E68" s="51">
        <f t="shared" si="15"/>
        <v>1772698.93</v>
      </c>
      <c r="F68" s="52">
        <f t="shared" si="0"/>
        <v>122.42216603995739</v>
      </c>
    </row>
    <row r="69" spans="1:6" ht="12.75" customHeight="1" x14ac:dyDescent="0.2">
      <c r="A69" s="53" t="s">
        <v>183</v>
      </c>
      <c r="B69" s="85" t="s">
        <v>184</v>
      </c>
      <c r="C69" s="50" t="s">
        <v>183</v>
      </c>
      <c r="D69" s="242">
        <v>1448021.21</v>
      </c>
      <c r="E69" s="242">
        <v>1772698.93</v>
      </c>
      <c r="F69" s="52">
        <f t="shared" si="0"/>
        <v>122.42216603995739</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2088</v>
      </c>
      <c r="E74" s="51">
        <f t="shared" si="17"/>
        <v>0</v>
      </c>
      <c r="F74" s="52">
        <f t="shared" si="0"/>
        <v>0</v>
      </c>
    </row>
    <row r="75" spans="1:6" ht="12.75" customHeight="1" x14ac:dyDescent="0.2">
      <c r="A75" s="53" t="s">
        <v>195</v>
      </c>
      <c r="B75" s="85" t="s">
        <v>196</v>
      </c>
      <c r="C75" s="50" t="s">
        <v>195</v>
      </c>
      <c r="D75" s="242">
        <v>2088</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32068.57</v>
      </c>
      <c r="E77" s="51">
        <f t="shared" si="18"/>
        <v>44773.5</v>
      </c>
      <c r="F77" s="52">
        <f t="shared" si="0"/>
        <v>139.61801227806541</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32068.57</v>
      </c>
      <c r="E80" s="242">
        <v>44773.5</v>
      </c>
      <c r="F80" s="52">
        <f t="shared" si="0"/>
        <v>139.61801227806541</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0.27</v>
      </c>
      <c r="E82" s="51">
        <f t="shared" si="19"/>
        <v>0</v>
      </c>
      <c r="F82" s="52">
        <f t="shared" si="0"/>
        <v>0</v>
      </c>
    </row>
    <row r="83" spans="1:6" ht="12.75" customHeight="1" x14ac:dyDescent="0.2">
      <c r="A83" s="53">
        <v>641</v>
      </c>
      <c r="B83" s="85" t="s">
        <v>211</v>
      </c>
      <c r="C83" s="50" t="s">
        <v>212</v>
      </c>
      <c r="D83" s="51">
        <f t="shared" ref="D83:E83" si="20">SUM(D84:D90)</f>
        <v>0.27</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0.27</v>
      </c>
      <c r="E90" s="242"/>
      <c r="F90" s="52">
        <f t="shared" si="0"/>
        <v>0</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12408.84</v>
      </c>
      <c r="E106" s="51">
        <f t="shared" si="23"/>
        <v>13858.66</v>
      </c>
      <c r="F106" s="52">
        <f t="shared" si="0"/>
        <v>111.68376737873966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12408.84</v>
      </c>
      <c r="E112" s="51">
        <f t="shared" si="25"/>
        <v>13858.66</v>
      </c>
      <c r="F112" s="52">
        <f t="shared" si="0"/>
        <v>111.68376737873966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12408.84</v>
      </c>
      <c r="E117" s="242">
        <v>13858.66</v>
      </c>
      <c r="F117" s="52">
        <f t="shared" si="0"/>
        <v>111.68376737873966</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6301.39</v>
      </c>
      <c r="E124" s="51">
        <f t="shared" si="27"/>
        <v>40336</v>
      </c>
      <c r="F124" s="52">
        <f t="shared" si="0"/>
        <v>640.11273703103598</v>
      </c>
    </row>
    <row r="125" spans="1:6" ht="12.75" customHeight="1" x14ac:dyDescent="0.2">
      <c r="A125" s="53">
        <v>661</v>
      </c>
      <c r="B125" s="86" t="s">
        <v>295</v>
      </c>
      <c r="C125" s="50" t="s">
        <v>296</v>
      </c>
      <c r="D125" s="51">
        <f t="shared" ref="D125:E125" si="28">SUM(D126:D127)</f>
        <v>4940</v>
      </c>
      <c r="E125" s="51">
        <f t="shared" si="28"/>
        <v>34040</v>
      </c>
      <c r="F125" s="52">
        <f t="shared" si="0"/>
        <v>689.0688259109312</v>
      </c>
    </row>
    <row r="126" spans="1:6" ht="12.75" customHeight="1" x14ac:dyDescent="0.2">
      <c r="A126" s="53">
        <v>6614</v>
      </c>
      <c r="B126" s="86" t="s">
        <v>297</v>
      </c>
      <c r="C126" s="50" t="s">
        <v>298</v>
      </c>
      <c r="D126" s="242">
        <v>3015</v>
      </c>
      <c r="E126" s="242">
        <v>2200</v>
      </c>
      <c r="F126" s="52">
        <f t="shared" si="0"/>
        <v>72.968490878938638</v>
      </c>
    </row>
    <row r="127" spans="1:6" ht="12.75" customHeight="1" x14ac:dyDescent="0.2">
      <c r="A127" s="53">
        <v>6615</v>
      </c>
      <c r="B127" s="86" t="s">
        <v>299</v>
      </c>
      <c r="C127" s="50" t="s">
        <v>300</v>
      </c>
      <c r="D127" s="242">
        <v>1925</v>
      </c>
      <c r="E127" s="242">
        <v>31840</v>
      </c>
      <c r="F127" s="52">
        <f t="shared" si="0"/>
        <v>1654.0259740259739</v>
      </c>
    </row>
    <row r="128" spans="1:6" ht="24" x14ac:dyDescent="0.2">
      <c r="A128" s="53">
        <v>663</v>
      </c>
      <c r="B128" s="231" t="s">
        <v>301</v>
      </c>
      <c r="C128" s="50" t="s">
        <v>302</v>
      </c>
      <c r="D128" s="51">
        <f t="shared" ref="D128:E128" si="29">SUM(D129:D132)</f>
        <v>1361.39</v>
      </c>
      <c r="E128" s="51">
        <f t="shared" si="29"/>
        <v>6296</v>
      </c>
      <c r="F128" s="52">
        <f t="shared" si="0"/>
        <v>462.46850645296342</v>
      </c>
    </row>
    <row r="129" spans="1:6" ht="12.75" customHeight="1" x14ac:dyDescent="0.2">
      <c r="A129" s="53">
        <v>6631</v>
      </c>
      <c r="B129" s="86" t="s">
        <v>303</v>
      </c>
      <c r="C129" s="50" t="s">
        <v>304</v>
      </c>
      <c r="D129" s="242">
        <v>1361.39</v>
      </c>
      <c r="E129" s="242">
        <v>6296</v>
      </c>
      <c r="F129" s="52">
        <f t="shared" si="0"/>
        <v>462.46850645296342</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189215.25</v>
      </c>
      <c r="E133" s="51">
        <f t="shared" si="30"/>
        <v>255535.01</v>
      </c>
      <c r="F133" s="52">
        <f t="shared" ref="F133:F223" si="31">IF(D133&lt;&gt;0,IF(E133/D133&gt;=100,"&gt;&gt;100",E133/D133*100),"-")</f>
        <v>135.04990216169153</v>
      </c>
    </row>
    <row r="134" spans="1:6" ht="24" x14ac:dyDescent="0.2">
      <c r="A134" s="53">
        <v>671</v>
      </c>
      <c r="B134" s="232" t="s">
        <v>313</v>
      </c>
      <c r="C134" s="50" t="s">
        <v>314</v>
      </c>
      <c r="D134" s="51">
        <f t="shared" ref="D134:E134" si="32">SUM(D135:D137)</f>
        <v>189215.25</v>
      </c>
      <c r="E134" s="51">
        <f t="shared" si="32"/>
        <v>255535.01</v>
      </c>
      <c r="F134" s="52">
        <f t="shared" si="31"/>
        <v>135.04990216169153</v>
      </c>
    </row>
    <row r="135" spans="1:6" ht="12.75" customHeight="1" x14ac:dyDescent="0.2">
      <c r="A135" s="53">
        <v>6711</v>
      </c>
      <c r="B135" s="85" t="s">
        <v>315</v>
      </c>
      <c r="C135" s="50" t="s">
        <v>316</v>
      </c>
      <c r="D135" s="242">
        <v>166685.29999999999</v>
      </c>
      <c r="E135" s="242">
        <v>241281.26</v>
      </c>
      <c r="F135" s="52">
        <f t="shared" si="31"/>
        <v>144.75257266237637</v>
      </c>
    </row>
    <row r="136" spans="1:6" ht="24" x14ac:dyDescent="0.2">
      <c r="A136" s="53">
        <v>6712</v>
      </c>
      <c r="B136" s="232" t="s">
        <v>317</v>
      </c>
      <c r="C136" s="50" t="s">
        <v>318</v>
      </c>
      <c r="D136" s="242">
        <v>22529.95</v>
      </c>
      <c r="E136" s="242">
        <v>14253.75</v>
      </c>
      <c r="F136" s="52">
        <f t="shared" si="31"/>
        <v>63.265786209023986</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242.03</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v>242.03</v>
      </c>
      <c r="F150" s="52" t="str">
        <f t="shared" si="31"/>
        <v>-</v>
      </c>
    </row>
    <row r="151" spans="1:6" ht="12.75" customHeight="1" x14ac:dyDescent="0.2">
      <c r="A151" s="53">
        <v>3</v>
      </c>
      <c r="B151" s="85" t="s">
        <v>347</v>
      </c>
      <c r="C151" s="50" t="s">
        <v>55</v>
      </c>
      <c r="D151" s="51">
        <f t="shared" ref="D151:E151" si="35">D152+D163+D196+D215+D224+D252+D263</f>
        <v>1734330.69</v>
      </c>
      <c r="E151" s="51">
        <f t="shared" si="35"/>
        <v>2134844.65</v>
      </c>
      <c r="F151" s="52">
        <f t="shared" si="31"/>
        <v>123.09328678258009</v>
      </c>
    </row>
    <row r="152" spans="1:6" ht="12.75" customHeight="1" x14ac:dyDescent="0.2">
      <c r="A152" s="53">
        <v>31</v>
      </c>
      <c r="B152" s="85" t="s">
        <v>348</v>
      </c>
      <c r="C152" s="50" t="s">
        <v>34</v>
      </c>
      <c r="D152" s="51">
        <f t="shared" ref="D152:E152" si="36">D153+D158+D159</f>
        <v>1379872.0999999999</v>
      </c>
      <c r="E152" s="51">
        <f t="shared" si="36"/>
        <v>1715107.3</v>
      </c>
      <c r="F152" s="52">
        <f t="shared" si="31"/>
        <v>124.29465745412203</v>
      </c>
    </row>
    <row r="153" spans="1:6" ht="12.75" customHeight="1" x14ac:dyDescent="0.2">
      <c r="A153" s="53">
        <v>311</v>
      </c>
      <c r="B153" s="85" t="s">
        <v>349</v>
      </c>
      <c r="C153" s="50" t="s">
        <v>350</v>
      </c>
      <c r="D153" s="51">
        <f t="shared" ref="D153:E153" si="37">SUM(D154:D157)</f>
        <v>1162804.22</v>
      </c>
      <c r="E153" s="51">
        <f t="shared" si="37"/>
        <v>1429661.36</v>
      </c>
      <c r="F153" s="52">
        <f t="shared" si="31"/>
        <v>122.94944715628915</v>
      </c>
    </row>
    <row r="154" spans="1:6" ht="12.75" customHeight="1" x14ac:dyDescent="0.2">
      <c r="A154" s="53">
        <v>3111</v>
      </c>
      <c r="B154" s="85" t="s">
        <v>351</v>
      </c>
      <c r="C154" s="50" t="s">
        <v>352</v>
      </c>
      <c r="D154" s="242">
        <v>1034955.91</v>
      </c>
      <c r="E154" s="242">
        <v>1207491.83</v>
      </c>
      <c r="F154" s="52">
        <f t="shared" si="31"/>
        <v>116.67084736005808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31607.79</v>
      </c>
      <c r="E156" s="242">
        <v>40128.54</v>
      </c>
      <c r="F156" s="52">
        <f t="shared" si="31"/>
        <v>126.95775313617308</v>
      </c>
    </row>
    <row r="157" spans="1:6" ht="12.75" customHeight="1" x14ac:dyDescent="0.2">
      <c r="A157" s="53">
        <v>3114</v>
      </c>
      <c r="B157" s="85" t="s">
        <v>357</v>
      </c>
      <c r="C157" s="50" t="s">
        <v>358</v>
      </c>
      <c r="D157" s="242">
        <v>96240.52</v>
      </c>
      <c r="E157" s="242">
        <v>182040.99</v>
      </c>
      <c r="F157" s="52">
        <f t="shared" si="31"/>
        <v>189.15212636008198</v>
      </c>
    </row>
    <row r="158" spans="1:6" ht="12.75" customHeight="1" x14ac:dyDescent="0.2">
      <c r="A158" s="53">
        <v>312</v>
      </c>
      <c r="B158" s="85" t="s">
        <v>359</v>
      </c>
      <c r="C158" s="50" t="s">
        <v>360</v>
      </c>
      <c r="D158" s="242">
        <v>41229.46</v>
      </c>
      <c r="E158" s="242">
        <v>49557.68</v>
      </c>
      <c r="F158" s="52">
        <f t="shared" si="31"/>
        <v>120.19968246006619</v>
      </c>
    </row>
    <row r="159" spans="1:6" ht="12.75" customHeight="1" x14ac:dyDescent="0.2">
      <c r="A159" s="53">
        <v>313</v>
      </c>
      <c r="B159" s="85" t="s">
        <v>361</v>
      </c>
      <c r="C159" s="50" t="s">
        <v>362</v>
      </c>
      <c r="D159" s="51">
        <f t="shared" ref="D159:E159" si="38">SUM(D160:D162)</f>
        <v>175838.42</v>
      </c>
      <c r="E159" s="51">
        <f t="shared" si="38"/>
        <v>235888.26</v>
      </c>
      <c r="F159" s="52">
        <f t="shared" si="31"/>
        <v>134.15057983346301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175838.42</v>
      </c>
      <c r="E161" s="242">
        <v>235888.26</v>
      </c>
      <c r="F161" s="52">
        <f t="shared" si="31"/>
        <v>134.15057983346301</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262995.22000000003</v>
      </c>
      <c r="E163" s="51">
        <f t="shared" si="39"/>
        <v>362866.6</v>
      </c>
      <c r="F163" s="52">
        <f t="shared" si="31"/>
        <v>137.97459892997293</v>
      </c>
    </row>
    <row r="164" spans="1:6" ht="12.75" customHeight="1" x14ac:dyDescent="0.2">
      <c r="A164" s="53">
        <v>321</v>
      </c>
      <c r="B164" s="85" t="s">
        <v>370</v>
      </c>
      <c r="C164" s="50" t="s">
        <v>371</v>
      </c>
      <c r="D164" s="51">
        <f t="shared" ref="D164:E164" si="40">SUM(D165:D168)</f>
        <v>99858.52</v>
      </c>
      <c r="E164" s="51">
        <f t="shared" si="40"/>
        <v>104344.7</v>
      </c>
      <c r="F164" s="52">
        <f t="shared" si="31"/>
        <v>104.49253603998936</v>
      </c>
    </row>
    <row r="165" spans="1:6" ht="12.75" customHeight="1" x14ac:dyDescent="0.2">
      <c r="A165" s="53">
        <v>3211</v>
      </c>
      <c r="B165" s="85" t="s">
        <v>372</v>
      </c>
      <c r="C165" s="50" t="s">
        <v>373</v>
      </c>
      <c r="D165" s="242">
        <v>7295.3</v>
      </c>
      <c r="E165" s="242">
        <v>7928.78</v>
      </c>
      <c r="F165" s="52">
        <f t="shared" si="31"/>
        <v>108.68339890066206</v>
      </c>
    </row>
    <row r="166" spans="1:6" ht="12.75" customHeight="1" x14ac:dyDescent="0.2">
      <c r="A166" s="53">
        <v>3212</v>
      </c>
      <c r="B166" s="85" t="s">
        <v>374</v>
      </c>
      <c r="C166" s="50" t="s">
        <v>375</v>
      </c>
      <c r="D166" s="242">
        <v>37517.15</v>
      </c>
      <c r="E166" s="242">
        <v>44255.34</v>
      </c>
      <c r="F166" s="52">
        <f t="shared" si="31"/>
        <v>117.96029282608085</v>
      </c>
    </row>
    <row r="167" spans="1:6" ht="12.75" customHeight="1" x14ac:dyDescent="0.2">
      <c r="A167" s="53">
        <v>3213</v>
      </c>
      <c r="B167" s="85" t="s">
        <v>376</v>
      </c>
      <c r="C167" s="50" t="s">
        <v>377</v>
      </c>
      <c r="D167" s="242">
        <v>53275.51</v>
      </c>
      <c r="E167" s="242">
        <v>50007</v>
      </c>
      <c r="F167" s="52">
        <f t="shared" si="31"/>
        <v>93.864892142750008</v>
      </c>
    </row>
    <row r="168" spans="1:6" ht="12.75" customHeight="1" x14ac:dyDescent="0.2">
      <c r="A168" s="53">
        <v>3214</v>
      </c>
      <c r="B168" s="85" t="s">
        <v>378</v>
      </c>
      <c r="C168" s="50" t="s">
        <v>379</v>
      </c>
      <c r="D168" s="242">
        <v>1770.56</v>
      </c>
      <c r="E168" s="242">
        <v>2153.58</v>
      </c>
      <c r="F168" s="52">
        <f t="shared" si="31"/>
        <v>121.63270377733599</v>
      </c>
    </row>
    <row r="169" spans="1:6" ht="12.75" customHeight="1" x14ac:dyDescent="0.2">
      <c r="A169" s="53">
        <v>322</v>
      </c>
      <c r="B169" s="85" t="s">
        <v>380</v>
      </c>
      <c r="C169" s="50" t="s">
        <v>381</v>
      </c>
      <c r="D169" s="51">
        <f t="shared" ref="D169:E169" si="41">SUM(D170:D176)</f>
        <v>67117.61</v>
      </c>
      <c r="E169" s="51">
        <f t="shared" si="41"/>
        <v>66475.38</v>
      </c>
      <c r="F169" s="52">
        <f t="shared" si="31"/>
        <v>99.043127429597106</v>
      </c>
    </row>
    <row r="170" spans="1:6" ht="12.75" customHeight="1" x14ac:dyDescent="0.2">
      <c r="A170" s="53">
        <v>3221</v>
      </c>
      <c r="B170" s="85" t="s">
        <v>382</v>
      </c>
      <c r="C170" s="50" t="s">
        <v>383</v>
      </c>
      <c r="D170" s="242">
        <v>16132.91</v>
      </c>
      <c r="E170" s="242">
        <v>18965.95</v>
      </c>
      <c r="F170" s="52">
        <f t="shared" si="31"/>
        <v>117.56062607427921</v>
      </c>
    </row>
    <row r="171" spans="1:6" ht="12.75" customHeight="1" x14ac:dyDescent="0.2">
      <c r="A171" s="53">
        <v>3222</v>
      </c>
      <c r="B171" s="85" t="s">
        <v>384</v>
      </c>
      <c r="C171" s="50" t="s">
        <v>385</v>
      </c>
      <c r="D171" s="242">
        <v>26410.5</v>
      </c>
      <c r="E171" s="242">
        <v>21208.9</v>
      </c>
      <c r="F171" s="52">
        <f t="shared" si="31"/>
        <v>80.304803013952792</v>
      </c>
    </row>
    <row r="172" spans="1:6" ht="12.75" customHeight="1" x14ac:dyDescent="0.2">
      <c r="A172" s="53">
        <v>3223</v>
      </c>
      <c r="B172" s="85" t="s">
        <v>386</v>
      </c>
      <c r="C172" s="50" t="s">
        <v>387</v>
      </c>
      <c r="D172" s="242">
        <v>16943.849999999999</v>
      </c>
      <c r="E172" s="242">
        <v>17328.11</v>
      </c>
      <c r="F172" s="52">
        <f t="shared" si="31"/>
        <v>102.26784349483738</v>
      </c>
    </row>
    <row r="173" spans="1:6" ht="12.75" customHeight="1" x14ac:dyDescent="0.2">
      <c r="A173" s="53">
        <v>3224</v>
      </c>
      <c r="B173" s="85" t="s">
        <v>388</v>
      </c>
      <c r="C173" s="50" t="s">
        <v>389</v>
      </c>
      <c r="D173" s="242">
        <v>5209.7700000000004</v>
      </c>
      <c r="E173" s="242">
        <v>2241.21</v>
      </c>
      <c r="F173" s="52">
        <f t="shared" si="31"/>
        <v>43.019365538209939</v>
      </c>
    </row>
    <row r="174" spans="1:6" ht="12.75" customHeight="1" x14ac:dyDescent="0.2">
      <c r="A174" s="53">
        <v>3225</v>
      </c>
      <c r="B174" s="85" t="s">
        <v>390</v>
      </c>
      <c r="C174" s="50" t="s">
        <v>391</v>
      </c>
      <c r="D174" s="242">
        <v>2058.1999999999998</v>
      </c>
      <c r="E174" s="242">
        <v>6503.24</v>
      </c>
      <c r="F174" s="52">
        <f t="shared" si="31"/>
        <v>315.96735011174815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362.38</v>
      </c>
      <c r="E176" s="242">
        <v>227.97</v>
      </c>
      <c r="F176" s="52">
        <f t="shared" si="31"/>
        <v>62.909100943760698</v>
      </c>
    </row>
    <row r="177" spans="1:6" ht="12.75" customHeight="1" x14ac:dyDescent="0.2">
      <c r="A177" s="53">
        <v>323</v>
      </c>
      <c r="B177" s="85" t="s">
        <v>396</v>
      </c>
      <c r="C177" s="50" t="s">
        <v>397</v>
      </c>
      <c r="D177" s="51">
        <f t="shared" ref="D177:E177" si="42">SUM(D178:D186)</f>
        <v>64037.47</v>
      </c>
      <c r="E177" s="51">
        <f t="shared" si="42"/>
        <v>151718.64999999997</v>
      </c>
      <c r="F177" s="52">
        <f t="shared" si="31"/>
        <v>236.92168038493708</v>
      </c>
    </row>
    <row r="178" spans="1:6" ht="12.75" customHeight="1" x14ac:dyDescent="0.2">
      <c r="A178" s="53">
        <v>3231</v>
      </c>
      <c r="B178" s="85" t="s">
        <v>398</v>
      </c>
      <c r="C178" s="50" t="s">
        <v>399</v>
      </c>
      <c r="D178" s="242">
        <v>6527.27</v>
      </c>
      <c r="E178" s="242">
        <v>6470.31</v>
      </c>
      <c r="F178" s="52">
        <f t="shared" si="31"/>
        <v>99.127353395830113</v>
      </c>
    </row>
    <row r="179" spans="1:6" ht="12.75" customHeight="1" x14ac:dyDescent="0.2">
      <c r="A179" s="53">
        <v>3232</v>
      </c>
      <c r="B179" s="85" t="s">
        <v>400</v>
      </c>
      <c r="C179" s="50" t="s">
        <v>401</v>
      </c>
      <c r="D179" s="242">
        <v>16537.400000000001</v>
      </c>
      <c r="E179" s="242">
        <v>109163.04</v>
      </c>
      <c r="F179" s="52">
        <f t="shared" si="31"/>
        <v>660.09795977602278</v>
      </c>
    </row>
    <row r="180" spans="1:6" ht="12.75" customHeight="1" x14ac:dyDescent="0.2">
      <c r="A180" s="53">
        <v>3233</v>
      </c>
      <c r="B180" s="85" t="s">
        <v>402</v>
      </c>
      <c r="C180" s="50" t="s">
        <v>403</v>
      </c>
      <c r="D180" s="242">
        <v>706.9</v>
      </c>
      <c r="E180" s="242">
        <v>537.48</v>
      </c>
      <c r="F180" s="52">
        <f t="shared" si="31"/>
        <v>76.033385202999014</v>
      </c>
    </row>
    <row r="181" spans="1:6" ht="12.75" customHeight="1" x14ac:dyDescent="0.2">
      <c r="A181" s="53">
        <v>3234</v>
      </c>
      <c r="B181" s="85" t="s">
        <v>404</v>
      </c>
      <c r="C181" s="50" t="s">
        <v>405</v>
      </c>
      <c r="D181" s="242">
        <v>4929.21</v>
      </c>
      <c r="E181" s="242">
        <v>9361.4500000000007</v>
      </c>
      <c r="F181" s="52">
        <f t="shared" si="31"/>
        <v>189.9178570196847</v>
      </c>
    </row>
    <row r="182" spans="1:6" ht="12.75" customHeight="1" x14ac:dyDescent="0.2">
      <c r="A182" s="53">
        <v>3235</v>
      </c>
      <c r="B182" s="85" t="s">
        <v>406</v>
      </c>
      <c r="C182" s="50" t="s">
        <v>407</v>
      </c>
      <c r="D182" s="242">
        <v>485</v>
      </c>
      <c r="E182" s="242">
        <v>268</v>
      </c>
      <c r="F182" s="52">
        <f t="shared" si="31"/>
        <v>55.257731958762889</v>
      </c>
    </row>
    <row r="183" spans="1:6" ht="12.75" customHeight="1" x14ac:dyDescent="0.2">
      <c r="A183" s="53">
        <v>3236</v>
      </c>
      <c r="B183" s="85" t="s">
        <v>408</v>
      </c>
      <c r="C183" s="50" t="s">
        <v>409</v>
      </c>
      <c r="D183" s="242">
        <v>4327.62</v>
      </c>
      <c r="E183" s="242">
        <v>3651.06</v>
      </c>
      <c r="F183" s="52">
        <f t="shared" si="31"/>
        <v>84.366464708084351</v>
      </c>
    </row>
    <row r="184" spans="1:6" ht="12.75" customHeight="1" x14ac:dyDescent="0.2">
      <c r="A184" s="53">
        <v>3237</v>
      </c>
      <c r="B184" s="85" t="s">
        <v>410</v>
      </c>
      <c r="C184" s="50" t="s">
        <v>411</v>
      </c>
      <c r="D184" s="242">
        <v>18550.830000000002</v>
      </c>
      <c r="E184" s="242">
        <v>1778.5</v>
      </c>
      <c r="F184" s="52">
        <f t="shared" si="31"/>
        <v>9.587172110358404</v>
      </c>
    </row>
    <row r="185" spans="1:6" ht="12.75" customHeight="1" x14ac:dyDescent="0.2">
      <c r="A185" s="53">
        <v>3238</v>
      </c>
      <c r="B185" s="85" t="s">
        <v>412</v>
      </c>
      <c r="C185" s="50" t="s">
        <v>413</v>
      </c>
      <c r="D185" s="242">
        <v>5033.7</v>
      </c>
      <c r="E185" s="242">
        <v>9110.0499999999993</v>
      </c>
      <c r="F185" s="52">
        <f t="shared" si="31"/>
        <v>180.98118680096152</v>
      </c>
    </row>
    <row r="186" spans="1:6" ht="12.75" customHeight="1" x14ac:dyDescent="0.2">
      <c r="A186" s="53">
        <v>3239</v>
      </c>
      <c r="B186" s="85" t="s">
        <v>414</v>
      </c>
      <c r="C186" s="50" t="s">
        <v>415</v>
      </c>
      <c r="D186" s="242">
        <v>6939.54</v>
      </c>
      <c r="E186" s="242">
        <v>11378.76</v>
      </c>
      <c r="F186" s="52">
        <f t="shared" si="31"/>
        <v>163.9699461347582</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31981.620000000003</v>
      </c>
      <c r="E188" s="51">
        <f t="shared" si="43"/>
        <v>40327.870000000003</v>
      </c>
      <c r="F188" s="52">
        <f t="shared" si="31"/>
        <v>126.09702072627967</v>
      </c>
    </row>
    <row r="189" spans="1:6" ht="12.75" customHeight="1" x14ac:dyDescent="0.2">
      <c r="A189" s="53">
        <v>3291</v>
      </c>
      <c r="B189" s="232" t="s">
        <v>420</v>
      </c>
      <c r="C189" s="50" t="s">
        <v>421</v>
      </c>
      <c r="D189" s="242">
        <v>1968.13</v>
      </c>
      <c r="E189" s="242">
        <v>2471.6</v>
      </c>
      <c r="F189" s="52">
        <f t="shared" si="31"/>
        <v>125.58113539247915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320.20999999999998</v>
      </c>
      <c r="E191" s="242">
        <v>367.82</v>
      </c>
      <c r="F191" s="52">
        <f t="shared" si="31"/>
        <v>114.86836763374035</v>
      </c>
    </row>
    <row r="192" spans="1:6" ht="12.75" customHeight="1" x14ac:dyDescent="0.2">
      <c r="A192" s="53">
        <v>3294</v>
      </c>
      <c r="B192" s="85" t="s">
        <v>426</v>
      </c>
      <c r="C192" s="50" t="s">
        <v>427</v>
      </c>
      <c r="D192" s="242">
        <v>234.09</v>
      </c>
      <c r="E192" s="242">
        <v>244</v>
      </c>
      <c r="F192" s="52">
        <f t="shared" si="31"/>
        <v>104.23341449869707</v>
      </c>
    </row>
    <row r="193" spans="1:6" ht="12.75" customHeight="1" x14ac:dyDescent="0.2">
      <c r="A193" s="53">
        <v>3295</v>
      </c>
      <c r="B193" s="85" t="s">
        <v>428</v>
      </c>
      <c r="C193" s="50" t="s">
        <v>429</v>
      </c>
      <c r="D193" s="242">
        <v>3683.14</v>
      </c>
      <c r="E193" s="242">
        <v>2460.35</v>
      </c>
      <c r="F193" s="52">
        <f t="shared" si="31"/>
        <v>66.800338841314741</v>
      </c>
    </row>
    <row r="194" spans="1:6" ht="12.75" customHeight="1" x14ac:dyDescent="0.2">
      <c r="A194" s="53" t="s">
        <v>430</v>
      </c>
      <c r="B194" s="85" t="s">
        <v>431</v>
      </c>
      <c r="C194" s="50" t="s">
        <v>430</v>
      </c>
      <c r="D194" s="242">
        <v>21648.720000000001</v>
      </c>
      <c r="E194" s="242">
        <v>31127.53</v>
      </c>
      <c r="F194" s="52">
        <f t="shared" si="31"/>
        <v>143.7846209845201</v>
      </c>
    </row>
    <row r="195" spans="1:6" ht="12.75" customHeight="1" x14ac:dyDescent="0.2">
      <c r="A195" s="53">
        <v>3299</v>
      </c>
      <c r="B195" s="85" t="s">
        <v>432</v>
      </c>
      <c r="C195" s="50" t="s">
        <v>433</v>
      </c>
      <c r="D195" s="242">
        <v>4127.33</v>
      </c>
      <c r="E195" s="242">
        <v>3656.57</v>
      </c>
      <c r="F195" s="52">
        <f t="shared" si="31"/>
        <v>88.59407898084234</v>
      </c>
    </row>
    <row r="196" spans="1:6" ht="12.75" customHeight="1" x14ac:dyDescent="0.2">
      <c r="A196" s="53">
        <v>34</v>
      </c>
      <c r="B196" s="232" t="s">
        <v>434</v>
      </c>
      <c r="C196" s="50" t="s">
        <v>435</v>
      </c>
      <c r="D196" s="51">
        <f t="shared" ref="D196:E196" si="44">D197+D202+D210</f>
        <v>1311.25</v>
      </c>
      <c r="E196" s="51">
        <f t="shared" si="44"/>
        <v>1299.1499999999999</v>
      </c>
      <c r="F196" s="52">
        <f t="shared" si="31"/>
        <v>99.077216396568147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1311.25</v>
      </c>
      <c r="E210" s="51">
        <f t="shared" si="47"/>
        <v>1299.1499999999999</v>
      </c>
      <c r="F210" s="52">
        <f t="shared" si="31"/>
        <v>99.077216396568147</v>
      </c>
    </row>
    <row r="211" spans="1:6" ht="12.75" customHeight="1" x14ac:dyDescent="0.2">
      <c r="A211" s="53">
        <v>3431</v>
      </c>
      <c r="B211" s="232" t="s">
        <v>464</v>
      </c>
      <c r="C211" s="50" t="s">
        <v>465</v>
      </c>
      <c r="D211" s="242">
        <v>1286.26</v>
      </c>
      <c r="E211" s="242">
        <v>1295.82</v>
      </c>
      <c r="F211" s="52">
        <f t="shared" si="31"/>
        <v>100.74324009142785</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24.99</v>
      </c>
      <c r="E213" s="242">
        <v>3.33</v>
      </c>
      <c r="F213" s="52">
        <f t="shared" si="31"/>
        <v>13.325330132052823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41360.58</v>
      </c>
      <c r="E224" s="51">
        <f t="shared" si="51"/>
        <v>0</v>
      </c>
      <c r="F224" s="52">
        <f t="shared" ref="F224:F235" si="52">IF(D224&lt;&gt;0,IF(E224/D224&gt;=100,"&gt;&gt;100",E224/D224*100),"-")</f>
        <v>0</v>
      </c>
    </row>
    <row r="225" spans="1:6" ht="12.75" customHeight="1" x14ac:dyDescent="0.2">
      <c r="A225" s="53">
        <v>361</v>
      </c>
      <c r="B225" s="85" t="s">
        <v>492</v>
      </c>
      <c r="C225" s="50" t="s">
        <v>493</v>
      </c>
      <c r="D225" s="51">
        <f t="shared" ref="D225:E225" si="53">SUM(D226:D227)</f>
        <v>34216.58</v>
      </c>
      <c r="E225" s="51">
        <f t="shared" si="53"/>
        <v>0</v>
      </c>
      <c r="F225" s="52">
        <f t="shared" si="52"/>
        <v>0</v>
      </c>
    </row>
    <row r="226" spans="1:6" ht="12.75" customHeight="1" x14ac:dyDescent="0.2">
      <c r="A226" s="53">
        <v>3611</v>
      </c>
      <c r="B226" s="85" t="s">
        <v>494</v>
      </c>
      <c r="C226" s="50" t="s">
        <v>495</v>
      </c>
      <c r="D226" s="242">
        <v>34216.58</v>
      </c>
      <c r="E226" s="242"/>
      <c r="F226" s="52">
        <f t="shared" si="52"/>
        <v>0</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7144</v>
      </c>
      <c r="E247" s="51">
        <f t="shared" si="62"/>
        <v>0</v>
      </c>
      <c r="F247" s="52">
        <f t="shared" si="61"/>
        <v>0</v>
      </c>
    </row>
    <row r="248" spans="1:6" ht="12.75" customHeight="1" x14ac:dyDescent="0.2">
      <c r="A248" s="53" t="s">
        <v>538</v>
      </c>
      <c r="B248" s="85" t="s">
        <v>201</v>
      </c>
      <c r="C248" s="50" t="s">
        <v>538</v>
      </c>
      <c r="D248" s="242">
        <v>7144</v>
      </c>
      <c r="E248" s="242"/>
      <c r="F248" s="52">
        <f t="shared" si="61"/>
        <v>0</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48791.54</v>
      </c>
      <c r="E252" s="51">
        <f t="shared" si="63"/>
        <v>55496.6</v>
      </c>
      <c r="F252" s="52">
        <f t="shared" ref="F252:F258" si="64">IF(D252&lt;&gt;0,IF(E252/D252&gt;=100,"&gt;&gt;100",E252/D252*100),"-")</f>
        <v>113.74225941628404</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48791.54</v>
      </c>
      <c r="E259" s="51">
        <f t="shared" si="66"/>
        <v>55496.6</v>
      </c>
      <c r="F259" s="52">
        <f t="shared" ref="F259:F262" si="67">IF(D259&lt;&gt;0,IF(E259/D259&gt;=100,"&gt;&gt;100",E259/D259*100),"-")</f>
        <v>113.74225941628404</v>
      </c>
    </row>
    <row r="260" spans="1:6" ht="12.75" customHeight="1" x14ac:dyDescent="0.2">
      <c r="A260" s="53">
        <v>3721</v>
      </c>
      <c r="B260" s="85" t="s">
        <v>558</v>
      </c>
      <c r="C260" s="50" t="s">
        <v>559</v>
      </c>
      <c r="D260" s="242">
        <v>42571.64</v>
      </c>
      <c r="E260" s="242">
        <v>19275.97</v>
      </c>
      <c r="F260" s="52">
        <f t="shared" si="67"/>
        <v>45.278899286003551</v>
      </c>
    </row>
    <row r="261" spans="1:6" ht="12.75" customHeight="1" x14ac:dyDescent="0.2">
      <c r="A261" s="53">
        <v>3722</v>
      </c>
      <c r="B261" s="85" t="s">
        <v>560</v>
      </c>
      <c r="C261" s="50" t="s">
        <v>561</v>
      </c>
      <c r="D261" s="242">
        <v>6219.9</v>
      </c>
      <c r="E261" s="242">
        <v>36220.629999999997</v>
      </c>
      <c r="F261" s="52">
        <f t="shared" si="67"/>
        <v>582.33460345021615</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75</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75</v>
      </c>
      <c r="F264" s="52" t="str">
        <f t="shared" si="69"/>
        <v>-</v>
      </c>
    </row>
    <row r="265" spans="1:6" ht="12.75" customHeight="1" x14ac:dyDescent="0.2">
      <c r="A265" s="53">
        <v>3811</v>
      </c>
      <c r="B265" s="85" t="s">
        <v>568</v>
      </c>
      <c r="C265" s="50" t="s">
        <v>569</v>
      </c>
      <c r="D265" s="242">
        <v>0</v>
      </c>
      <c r="E265" s="242">
        <v>75</v>
      </c>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1734330.69</v>
      </c>
      <c r="E289" s="51">
        <f t="shared" si="79"/>
        <v>2134844.65</v>
      </c>
      <c r="F289" s="52">
        <f t="shared" si="76"/>
        <v>123.09328678258009</v>
      </c>
    </row>
    <row r="290" spans="1:6" ht="12.75" customHeight="1" x14ac:dyDescent="0.2">
      <c r="A290" s="53" t="s">
        <v>607</v>
      </c>
      <c r="B290" s="85" t="s">
        <v>618</v>
      </c>
      <c r="C290" s="50" t="s">
        <v>619</v>
      </c>
      <c r="D290" s="51">
        <f>IF(D6&gt;=D289,D6-D289,0)</f>
        <v>39725.760000000009</v>
      </c>
      <c r="E290" s="51">
        <f>IF(E6&gt;=E289,E6-E289,0)</f>
        <v>23640.479999999516</v>
      </c>
      <c r="F290" s="52">
        <f t="shared" si="76"/>
        <v>59.509195041201245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102188.47</v>
      </c>
      <c r="E292" s="242">
        <v>141856.72</v>
      </c>
      <c r="F292" s="52">
        <f t="shared" si="76"/>
        <v>138.81871408780268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2" t="s">
        <v>632</v>
      </c>
      <c r="B297" s="353"/>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33067.81</v>
      </c>
      <c r="E350" s="51">
        <f t="shared" si="95"/>
        <v>36070.019999999997</v>
      </c>
      <c r="F350" s="52">
        <f t="shared" si="81"/>
        <v>109.07895019355682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19861.879999999997</v>
      </c>
      <c r="E363" s="51">
        <f t="shared" si="99"/>
        <v>36070.019999999997</v>
      </c>
      <c r="F363" s="52">
        <f t="shared" si="81"/>
        <v>181.60425901274201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19758.87</v>
      </c>
      <c r="E369" s="51">
        <f t="shared" si="101"/>
        <v>32487</v>
      </c>
      <c r="F369" s="52">
        <f t="shared" si="81"/>
        <v>164.41729714300465</v>
      </c>
    </row>
    <row r="370" spans="1:6" ht="12.75" customHeight="1" x14ac:dyDescent="0.2">
      <c r="A370" s="53">
        <v>4221</v>
      </c>
      <c r="B370" s="85" t="s">
        <v>673</v>
      </c>
      <c r="C370" s="50" t="s">
        <v>765</v>
      </c>
      <c r="D370" s="242">
        <v>0</v>
      </c>
      <c r="E370" s="242">
        <v>1998</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19758.87</v>
      </c>
      <c r="E376" s="242">
        <v>30489</v>
      </c>
      <c r="F376" s="52">
        <f t="shared" si="81"/>
        <v>154.30538284831067</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103.01</v>
      </c>
      <c r="E383" s="51">
        <f t="shared" si="103"/>
        <v>3583.02</v>
      </c>
      <c r="F383" s="52">
        <f t="shared" si="81"/>
        <v>3478.3224929618482</v>
      </c>
    </row>
    <row r="384" spans="1:6" ht="12.75" customHeight="1" x14ac:dyDescent="0.2">
      <c r="A384" s="53">
        <v>4241</v>
      </c>
      <c r="B384" s="85" t="s">
        <v>782</v>
      </c>
      <c r="C384" s="50" t="s">
        <v>783</v>
      </c>
      <c r="D384" s="242">
        <v>103.01</v>
      </c>
      <c r="E384" s="242">
        <v>3583.02</v>
      </c>
      <c r="F384" s="52">
        <f t="shared" si="81"/>
        <v>3478.3224929618482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13205.93</v>
      </c>
      <c r="E402" s="51">
        <f t="shared" si="109"/>
        <v>0</v>
      </c>
      <c r="F402" s="52">
        <f t="shared" si="81"/>
        <v>0</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13205.93</v>
      </c>
      <c r="E406" s="242"/>
      <c r="F406" s="52">
        <f t="shared" si="81"/>
        <v>0</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33067.81</v>
      </c>
      <c r="E408" s="51">
        <f t="shared" si="111"/>
        <v>36070.019999999997</v>
      </c>
      <c r="F408" s="52">
        <f t="shared" si="81"/>
        <v>109.07895019355682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23771.81</v>
      </c>
      <c r="E410" s="242">
        <v>49796.54</v>
      </c>
      <c r="F410" s="52">
        <f t="shared" si="81"/>
        <v>209.47727581534599</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1774056.45</v>
      </c>
      <c r="E412" s="51">
        <f>E6+E298</f>
        <v>2158485.1299999994</v>
      </c>
      <c r="F412" s="52">
        <f t="shared" si="81"/>
        <v>121.66947280623452</v>
      </c>
    </row>
    <row r="413" spans="1:6" ht="12.75" customHeight="1" x14ac:dyDescent="0.2">
      <c r="A413" s="53" t="s">
        <v>607</v>
      </c>
      <c r="B413" s="85" t="s">
        <v>830</v>
      </c>
      <c r="C413" s="50" t="s">
        <v>831</v>
      </c>
      <c r="D413" s="51">
        <f t="shared" ref="D413:E413" si="112">D289+D350</f>
        <v>1767398.5</v>
      </c>
      <c r="E413" s="51">
        <f t="shared" si="112"/>
        <v>2170914.67</v>
      </c>
      <c r="F413" s="52">
        <f t="shared" si="81"/>
        <v>122.83108025722551</v>
      </c>
    </row>
    <row r="414" spans="1:6" ht="12.75" customHeight="1" x14ac:dyDescent="0.2">
      <c r="A414" s="53" t="s">
        <v>607</v>
      </c>
      <c r="B414" s="85" t="s">
        <v>832</v>
      </c>
      <c r="C414" s="50" t="s">
        <v>833</v>
      </c>
      <c r="D414" s="51">
        <f t="shared" ref="D414:E414" si="113">IF(D412&gt;=D413,D412-D413,0)</f>
        <v>6657.9499999999534</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12429.540000000503</v>
      </c>
      <c r="F415" s="52" t="str">
        <f t="shared" si="81"/>
        <v>-</v>
      </c>
    </row>
    <row r="416" spans="1:6" ht="12.75" customHeight="1" x14ac:dyDescent="0.2">
      <c r="A416" s="60" t="s">
        <v>836</v>
      </c>
      <c r="B416" s="232" t="s">
        <v>837</v>
      </c>
      <c r="C416" s="61" t="s">
        <v>838</v>
      </c>
      <c r="D416" s="51">
        <f t="shared" ref="D416:E416" si="115">IF(D292-D293+D409-D410&gt;=0,D292-D293+D409-D410,0)</f>
        <v>78416.66</v>
      </c>
      <c r="E416" s="51">
        <f t="shared" si="115"/>
        <v>92060.18</v>
      </c>
      <c r="F416" s="52">
        <f t="shared" si="81"/>
        <v>117.39875174484604</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2" t="s">
        <v>844</v>
      </c>
      <c r="B419" s="353"/>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1774056.45</v>
      </c>
      <c r="E639" s="51">
        <f t="shared" si="180"/>
        <v>2158485.1299999994</v>
      </c>
      <c r="F639" s="52">
        <f t="shared" si="119"/>
        <v>121.66947280623452</v>
      </c>
    </row>
    <row r="640" spans="1:6" ht="12.75" customHeight="1" x14ac:dyDescent="0.2">
      <c r="A640" s="53" t="s">
        <v>607</v>
      </c>
      <c r="B640" s="85" t="s">
        <v>1276</v>
      </c>
      <c r="C640" s="50" t="s">
        <v>1277</v>
      </c>
      <c r="D640" s="51">
        <f t="shared" ref="D640:E640" si="181">D413+D528</f>
        <v>1767398.5</v>
      </c>
      <c r="E640" s="51">
        <f t="shared" si="181"/>
        <v>2170914.67</v>
      </c>
      <c r="F640" s="52">
        <f t="shared" si="119"/>
        <v>122.83108025722551</v>
      </c>
    </row>
    <row r="641" spans="1:6" ht="12.75" customHeight="1" x14ac:dyDescent="0.2">
      <c r="A641" s="53" t="s">
        <v>607</v>
      </c>
      <c r="B641" s="85" t="s">
        <v>1278</v>
      </c>
      <c r="C641" s="50" t="s">
        <v>1279</v>
      </c>
      <c r="D641" s="51">
        <f t="shared" ref="D641:E641" si="182">IF(D639&gt;=D640,D639-D640,0)</f>
        <v>6657.9499999999534</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12429.540000000503</v>
      </c>
      <c r="F642" s="52" t="str">
        <f t="shared" si="119"/>
        <v>-</v>
      </c>
    </row>
    <row r="643" spans="1:6" ht="24" x14ac:dyDescent="0.2">
      <c r="A643" s="60" t="s">
        <v>1282</v>
      </c>
      <c r="B643" s="85" t="s">
        <v>1283</v>
      </c>
      <c r="C643" s="61" t="s">
        <v>1282</v>
      </c>
      <c r="D643" s="51">
        <f t="shared" ref="D643:E643" si="184">IF(D416-D417+D637-D638&gt;=0,D416-D417+D637-D638,0)</f>
        <v>78416.66</v>
      </c>
      <c r="E643" s="51">
        <f t="shared" si="184"/>
        <v>92060.18</v>
      </c>
      <c r="F643" s="52">
        <f t="shared" si="119"/>
        <v>117.39875174484604</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85074.609999999957</v>
      </c>
      <c r="E645" s="51">
        <f t="shared" si="186"/>
        <v>79630.63999999949</v>
      </c>
      <c r="F645" s="52">
        <f t="shared" si="119"/>
        <v>93.600946275274765</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109637.93</v>
      </c>
      <c r="E647" s="243">
        <v>271224.57</v>
      </c>
      <c r="F647" s="57">
        <f t="shared" si="119"/>
        <v>247.38206020489443</v>
      </c>
    </row>
    <row r="648" spans="1:6" s="75" customFormat="1" ht="20.100000000000001" customHeight="1" x14ac:dyDescent="0.2">
      <c r="A648" s="352" t="s">
        <v>1292</v>
      </c>
      <c r="B648" s="353"/>
      <c r="C648" s="219"/>
      <c r="D648" s="58"/>
      <c r="E648" s="58"/>
      <c r="F648" s="59"/>
    </row>
    <row r="649" spans="1:6" ht="12.75" customHeight="1" x14ac:dyDescent="0.2">
      <c r="A649" s="53">
        <v>11</v>
      </c>
      <c r="B649" s="85" t="s">
        <v>1293</v>
      </c>
      <c r="C649" s="50" t="s">
        <v>1294</v>
      </c>
      <c r="D649" s="242">
        <v>100647.6</v>
      </c>
      <c r="E649" s="242">
        <v>109714.65</v>
      </c>
      <c r="F649" s="52">
        <f t="shared" ref="F649:F724" si="188">IF(D649&lt;&gt;0,IF(E649/D649&gt;=100,"&gt;&gt;100",E649/D649*100),"-")</f>
        <v>109.00870959665208</v>
      </c>
    </row>
    <row r="650" spans="1:6" ht="12.75" customHeight="1" x14ac:dyDescent="0.2">
      <c r="A650" s="53" t="s">
        <v>1295</v>
      </c>
      <c r="B650" s="85" t="s">
        <v>1296</v>
      </c>
      <c r="C650" s="50" t="s">
        <v>1295</v>
      </c>
      <c r="D650" s="242">
        <v>461317.28</v>
      </c>
      <c r="E650" s="242">
        <v>505370.69</v>
      </c>
      <c r="F650" s="52">
        <f t="shared" si="188"/>
        <v>109.54948186636319</v>
      </c>
    </row>
    <row r="651" spans="1:6" ht="12.75" customHeight="1" x14ac:dyDescent="0.2">
      <c r="A651" s="53" t="s">
        <v>1297</v>
      </c>
      <c r="B651" s="85" t="s">
        <v>1298</v>
      </c>
      <c r="C651" s="50" t="s">
        <v>1297</v>
      </c>
      <c r="D651" s="242">
        <v>452250.23</v>
      </c>
      <c r="E651" s="242">
        <v>500969.78</v>
      </c>
      <c r="F651" s="52">
        <f t="shared" si="188"/>
        <v>110.77269767225989</v>
      </c>
    </row>
    <row r="652" spans="1:6" ht="24" x14ac:dyDescent="0.2">
      <c r="A652" s="53">
        <v>11</v>
      </c>
      <c r="B652" s="85" t="s">
        <v>1299</v>
      </c>
      <c r="C652" s="50" t="s">
        <v>1300</v>
      </c>
      <c r="D652" s="51">
        <f t="shared" ref="D652:E652" si="189">+D649+D650-D651</f>
        <v>109714.65000000002</v>
      </c>
      <c r="E652" s="51">
        <f t="shared" si="189"/>
        <v>114115.55999999994</v>
      </c>
      <c r="F652" s="52">
        <f t="shared" si="188"/>
        <v>104.01123277520358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51</v>
      </c>
      <c r="E654" s="262">
        <v>53</v>
      </c>
      <c r="F654" s="52">
        <f t="shared" si="188"/>
        <v>103.92156862745099</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51</v>
      </c>
      <c r="E656" s="262">
        <v>53</v>
      </c>
      <c r="F656" s="52">
        <f t="shared" si="188"/>
        <v>103.92156862745099</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83952.92</v>
      </c>
      <c r="E671" s="242">
        <v>31041</v>
      </c>
      <c r="F671" s="52">
        <f t="shared" si="188"/>
        <v>36.974294640377018</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1447561.21</v>
      </c>
      <c r="E675" s="242">
        <v>1772698.93</v>
      </c>
      <c r="F675" s="52">
        <f t="shared" si="188"/>
        <v>122.46106884834251</v>
      </c>
    </row>
    <row r="676" spans="1:6" ht="24" x14ac:dyDescent="0.2">
      <c r="A676" s="53">
        <v>63613</v>
      </c>
      <c r="B676" s="232" t="s">
        <v>1348</v>
      </c>
      <c r="C676" s="50" t="s">
        <v>1349</v>
      </c>
      <c r="D676" s="242">
        <v>460</v>
      </c>
      <c r="E676" s="242"/>
      <c r="F676" s="52">
        <f t="shared" si="188"/>
        <v>0</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2088</v>
      </c>
      <c r="E697" s="242"/>
      <c r="F697" s="52">
        <f t="shared" si="188"/>
        <v>0</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10461.6</v>
      </c>
      <c r="E710" s="242">
        <v>13379.91</v>
      </c>
      <c r="F710" s="52">
        <f t="shared" si="188"/>
        <v>127.89544620325761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690</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468.97</v>
      </c>
      <c r="E717" s="242">
        <v>441.44</v>
      </c>
      <c r="F717" s="52">
        <f t="shared" si="188"/>
        <v>94.129688466213182</v>
      </c>
    </row>
    <row r="718" spans="1:6" ht="12.75" customHeight="1" x14ac:dyDescent="0.2">
      <c r="A718" s="53">
        <v>32121</v>
      </c>
      <c r="B718" s="85" t="s">
        <v>1414</v>
      </c>
      <c r="C718" s="50" t="s">
        <v>1415</v>
      </c>
      <c r="D718" s="242">
        <v>37517.15</v>
      </c>
      <c r="E718" s="242">
        <v>44255.34</v>
      </c>
      <c r="F718" s="52">
        <f t="shared" si="188"/>
        <v>117.96029282608085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3840.4</v>
      </c>
      <c r="E720" s="242">
        <v>2951.47</v>
      </c>
      <c r="F720" s="52">
        <f t="shared" si="188"/>
        <v>76.85319237579418</v>
      </c>
    </row>
    <row r="721" spans="1:6" ht="12.75" customHeight="1" x14ac:dyDescent="0.2">
      <c r="A721" s="53" t="s">
        <v>1420</v>
      </c>
      <c r="B721" s="85" t="s">
        <v>1421</v>
      </c>
      <c r="C721" s="50" t="s">
        <v>1420</v>
      </c>
      <c r="D721" s="242">
        <v>146.87</v>
      </c>
      <c r="E721" s="242"/>
      <c r="F721" s="52">
        <f t="shared" si="188"/>
        <v>0</v>
      </c>
    </row>
    <row r="722" spans="1:6" ht="12.75" customHeight="1" x14ac:dyDescent="0.2">
      <c r="A722" s="53" t="s">
        <v>1422</v>
      </c>
      <c r="B722" s="85" t="s">
        <v>1423</v>
      </c>
      <c r="C722" s="50" t="s">
        <v>1422</v>
      </c>
      <c r="D722" s="242">
        <v>17355.2</v>
      </c>
      <c r="E722" s="242">
        <v>1528.5</v>
      </c>
      <c r="F722" s="52">
        <f t="shared" si="188"/>
        <v>8.8071586613810258</v>
      </c>
    </row>
    <row r="723" spans="1:6" ht="12.75" customHeight="1" x14ac:dyDescent="0.2">
      <c r="A723" s="53" t="s">
        <v>1424</v>
      </c>
      <c r="B723" s="85" t="s">
        <v>1425</v>
      </c>
      <c r="C723" s="50" t="s">
        <v>1424</v>
      </c>
      <c r="D723" s="242">
        <v>330</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1968.13</v>
      </c>
      <c r="E725" s="242">
        <v>2471.6</v>
      </c>
      <c r="F725" s="52">
        <f t="shared" ref="F725:F979" si="190">IF(D725&lt;&gt;0,IF(E725/D725&gt;=100,"&gt;&gt;100",E725/D725*100),"-")</f>
        <v>125.58113539247915</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42571.64</v>
      </c>
      <c r="E817" s="242">
        <v>19275.97</v>
      </c>
      <c r="F817" s="52">
        <f t="shared" si="190"/>
        <v>45.278899286003551</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6219.9</v>
      </c>
      <c r="E824" s="242">
        <v>36220.629999999997</v>
      </c>
      <c r="F824" s="52">
        <f t="shared" si="190"/>
        <v>582.33460345021615</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8" t="s">
        <v>1943</v>
      </c>
      <c r="B983" s="349"/>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1"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4" t="s">
        <v>31</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1967</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604534.51</v>
      </c>
      <c r="E6" s="229">
        <f t="shared" si="0"/>
        <v>791064.72</v>
      </c>
      <c r="F6" s="230">
        <f t="shared" ref="F6:F260" si="1">IF(D6&gt;0,IF(E6/D6&gt;=100,"&gt;&gt;100",E6/D6*100),"-")</f>
        <v>130.85517979775875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356228.98</v>
      </c>
      <c r="E7" s="104">
        <f t="shared" si="2"/>
        <v>358993.46</v>
      </c>
      <c r="F7" s="93">
        <f t="shared" si="1"/>
        <v>100.77604017505818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356228.98</v>
      </c>
      <c r="E12" s="104">
        <f t="shared" si="3"/>
        <v>358993.46</v>
      </c>
      <c r="F12" s="93">
        <f t="shared" si="1"/>
        <v>100.77604017505818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255441.53999999998</v>
      </c>
      <c r="E13" s="104">
        <f t="shared" si="4"/>
        <v>244890.08</v>
      </c>
      <c r="F13" s="93">
        <f t="shared" si="1"/>
        <v>95.869324934386171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385201.56</v>
      </c>
      <c r="E15" s="247">
        <v>385201.56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129760.02</v>
      </c>
      <c r="E18" s="247">
        <v>140311.48000000001</v>
      </c>
      <c r="F18" s="93">
        <f t="shared" si="1"/>
        <v>108.13151847541332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49442.559999999998</v>
      </c>
      <c r="E19" s="104">
        <f t="shared" si="5"/>
        <v>59452.370000000024</v>
      </c>
      <c r="F19" s="93">
        <f t="shared" si="1"/>
        <v>120.24533114790179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57214.45</v>
      </c>
      <c r="E20" s="247">
        <v>57214.45</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1273.5</v>
      </c>
      <c r="E21" s="247">
        <v>1273.5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10128.93</v>
      </c>
      <c r="E22" s="247">
        <v>10128.93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1688.43</v>
      </c>
      <c r="E24" s="247">
        <v>1688.43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8924.92</v>
      </c>
      <c r="E25" s="247">
        <v>8924.92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134031.22</v>
      </c>
      <c r="E26" s="247">
        <v>166836.22</v>
      </c>
      <c r="F26" s="93">
        <f t="shared" si="1"/>
        <v>124.47564082457802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163818.89000000001</v>
      </c>
      <c r="E28" s="247">
        <v>186614.08</v>
      </c>
      <c r="F28" s="93">
        <f t="shared" si="1"/>
        <v>113.91487269874676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37862.06</v>
      </c>
      <c r="E35" s="104">
        <f t="shared" si="7"/>
        <v>41445.08</v>
      </c>
      <c r="F35" s="93">
        <f t="shared" si="1"/>
        <v>109.46335196764257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37862.06</v>
      </c>
      <c r="E36" s="247">
        <v>41445.08</v>
      </c>
      <c r="F36" s="93">
        <f t="shared" si="1"/>
        <v>109.46335196764257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13482.82</v>
      </c>
      <c r="E45" s="104">
        <f t="shared" si="9"/>
        <v>13205.93</v>
      </c>
      <c r="F45" s="93">
        <f t="shared" si="1"/>
        <v>97.946349502552138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1209.21</v>
      </c>
      <c r="E47" s="247">
        <v>1209.21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16423.13</v>
      </c>
      <c r="E49" s="247">
        <v>16423.13</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4149.5200000000004</v>
      </c>
      <c r="E50" s="247">
        <v>4426.41</v>
      </c>
      <c r="F50" s="93">
        <f t="shared" si="1"/>
        <v>106.67281998881796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58493.62</v>
      </c>
      <c r="E54" s="247">
        <v>64526.99</v>
      </c>
      <c r="F54" s="93">
        <f t="shared" si="1"/>
        <v>110.31457789755532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58493.62</v>
      </c>
      <c r="E55" s="247">
        <v>64526.99</v>
      </c>
      <c r="F55" s="93">
        <f t="shared" si="1"/>
        <v>110.31457789755532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248305.53</v>
      </c>
      <c r="E68" s="104">
        <f t="shared" si="13"/>
        <v>432071.26</v>
      </c>
      <c r="F68" s="93">
        <f t="shared" si="1"/>
        <v>174.00790872438483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109714.65</v>
      </c>
      <c r="E69" s="104">
        <f t="shared" si="14"/>
        <v>114115.56</v>
      </c>
      <c r="F69" s="93">
        <f t="shared" si="1"/>
        <v>104.01123277520368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109714.65</v>
      </c>
      <c r="E70" s="104">
        <f t="shared" si="15"/>
        <v>114115.56</v>
      </c>
      <c r="F70" s="93">
        <f t="shared" si="1"/>
        <v>104.01123277520368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109714.65</v>
      </c>
      <c r="E72" s="247">
        <v>114115.56</v>
      </c>
      <c r="F72" s="93">
        <f t="shared" si="1"/>
        <v>104.01123277520368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28952.95</v>
      </c>
      <c r="E78" s="104">
        <f>E79+SUM(E82:E84)-E85+E86</f>
        <v>43231.13</v>
      </c>
      <c r="F78" s="93">
        <f t="shared" si="1"/>
        <v>149.31511296776321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28952.95</v>
      </c>
      <c r="E86" s="247">
        <v>43231.13</v>
      </c>
      <c r="F86" s="93">
        <f t="shared" si="1"/>
        <v>149.31511296776321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3500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3500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109637.93</v>
      </c>
      <c r="E170" s="104">
        <f t="shared" si="29"/>
        <v>271224.57</v>
      </c>
      <c r="F170" s="93">
        <f t="shared" si="1"/>
        <v>247.38206020489443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109637.93</v>
      </c>
      <c r="E173" s="247">
        <v>271224.57</v>
      </c>
      <c r="F173" s="93">
        <f t="shared" si="1"/>
        <v>247.38206020489443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2266</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604534.51</v>
      </c>
      <c r="E175" s="104">
        <f t="shared" si="30"/>
        <v>791064.72</v>
      </c>
      <c r="F175" s="93">
        <f t="shared" si="1"/>
        <v>130.85517979775875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163230.94</v>
      </c>
      <c r="E176" s="104">
        <f t="shared" si="31"/>
        <v>352758.63999999996</v>
      </c>
      <c r="F176" s="93">
        <f t="shared" si="1"/>
        <v>216.11015656713118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163230.94</v>
      </c>
      <c r="E177" s="104">
        <f t="shared" si="32"/>
        <v>352758.63999999996</v>
      </c>
      <c r="F177" s="93">
        <f t="shared" si="1"/>
        <v>216.11015656713118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121436.74</v>
      </c>
      <c r="E178" s="247">
        <v>280358.23</v>
      </c>
      <c r="F178" s="93">
        <f t="shared" si="1"/>
        <v>230.86771762812472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27042.81</v>
      </c>
      <c r="E179" s="247">
        <v>45463.22</v>
      </c>
      <c r="F179" s="93">
        <f t="shared" si="1"/>
        <v>168.11573945163244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246.67</v>
      </c>
      <c r="E186" s="247">
        <v>846.67</v>
      </c>
      <c r="F186" s="93">
        <f t="shared" si="1"/>
        <v>343.23995621680791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14504.72</v>
      </c>
      <c r="E188" s="247">
        <v>26090.52</v>
      </c>
      <c r="F188" s="93">
        <f t="shared" si="1"/>
        <v>179.87606792823303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441303.57</v>
      </c>
      <c r="E237" s="104">
        <f t="shared" si="41"/>
        <v>438306.08</v>
      </c>
      <c r="F237" s="93">
        <f t="shared" si="1"/>
        <v>99.320764615613697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356228.96</v>
      </c>
      <c r="E238" s="104">
        <f t="shared" si="42"/>
        <v>358675.44</v>
      </c>
      <c r="F238" s="93">
        <f t="shared" si="1"/>
        <v>100.68677178857104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356228.96</v>
      </c>
      <c r="E239" s="104">
        <f t="shared" si="43"/>
        <v>358675.44</v>
      </c>
      <c r="F239" s="93">
        <f t="shared" si="1"/>
        <v>100.68677178857104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331426.39</v>
      </c>
      <c r="E240" s="247">
        <v>335424.2</v>
      </c>
      <c r="F240" s="93">
        <f t="shared" si="1"/>
        <v>101.20624371523341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24802.57</v>
      </c>
      <c r="E241" s="247">
        <v>23251.24</v>
      </c>
      <c r="F241" s="93">
        <f t="shared" si="1"/>
        <v>93.745285266809049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85074.609999999986</v>
      </c>
      <c r="E245" s="104">
        <f t="shared" si="45"/>
        <v>79630.640000000014</v>
      </c>
      <c r="F245" s="93">
        <f t="shared" si="1"/>
        <v>93.600946275275348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264310.90999999997</v>
      </c>
      <c r="E246" s="104">
        <f t="shared" si="46"/>
        <v>264253.40000000002</v>
      </c>
      <c r="F246" s="93">
        <f t="shared" si="1"/>
        <v>99.978241533805786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264310.90999999997</v>
      </c>
      <c r="E247" s="247">
        <v>264253.40000000002</v>
      </c>
      <c r="F247" s="93">
        <f t="shared" si="1"/>
        <v>99.978241533805786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179236.3</v>
      </c>
      <c r="E250" s="104">
        <f t="shared" si="47"/>
        <v>184622.76</v>
      </c>
      <c r="F250" s="93">
        <f t="shared" si="1"/>
        <v>103.00522829359902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179236.3</v>
      </c>
      <c r="E252" s="247">
        <v>184622.76</v>
      </c>
      <c r="F252" s="93">
        <f t="shared" si="1"/>
        <v>103.00522829359902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35991.01</v>
      </c>
      <c r="E259" s="104">
        <f t="shared" si="49"/>
        <v>35991.01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35991.01</v>
      </c>
      <c r="E260" s="248">
        <v>35991.01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1292</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3500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28952.95</v>
      </c>
      <c r="E268" s="247">
        <v>43231.13</v>
      </c>
      <c r="F268" s="93">
        <f t="shared" si="50"/>
        <v>149.31511296776321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163230.94</v>
      </c>
      <c r="E288" s="311">
        <v>352758.63999999996</v>
      </c>
      <c r="F288" s="93">
        <f t="shared" si="50"/>
        <v>216.11015656713118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247.37</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14504.72</v>
      </c>
      <c r="E302" s="247">
        <v>25843.15</v>
      </c>
      <c r="F302" s="93">
        <f t="shared" si="50"/>
        <v>178.17062307993538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9" t="s">
        <v>2534</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1767398.5</v>
      </c>
      <c r="E114" s="81">
        <f t="shared" si="22"/>
        <v>2170914.67</v>
      </c>
      <c r="F114" s="63">
        <f t="shared" si="1"/>
        <v>122.83108025722551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1767398.5</v>
      </c>
      <c r="E118" s="81">
        <f t="shared" si="24"/>
        <v>2170914.67</v>
      </c>
      <c r="F118" s="63">
        <f t="shared" si="1"/>
        <v>122.83108025722551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1767398.5</v>
      </c>
      <c r="E120" s="249">
        <v>2170914.67</v>
      </c>
      <c r="F120" s="63">
        <f t="shared" si="1"/>
        <v>122.83108025722551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1767398.5</v>
      </c>
      <c r="E141" s="106">
        <f t="shared" si="28"/>
        <v>2170914.67</v>
      </c>
      <c r="F141" s="82">
        <f t="shared" si="1"/>
        <v>122.83108025722551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7" sqref="E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3" t="s">
        <v>2787</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7" t="s">
        <v>2858</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163230.94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2181032.5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2181032.5</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1887533.84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277951.53000000003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94.51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1450.5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14002.12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1991504.8000000003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1991504.8000000003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1728612.35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259531.12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94.51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850.5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2416.3200000000002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352758.63999999966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352758.64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310">
        <v>352758.64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1" t="s">
        <v>2858</v>
      </c>
      <c r="B1" s="366"/>
      <c r="C1" s="366"/>
      <c r="D1" s="366"/>
      <c r="E1" s="71" t="s">
        <v>3000</v>
      </c>
      <c r="F1" s="71"/>
      <c r="G1" s="71"/>
      <c r="H1" s="71"/>
      <c r="I1" s="71"/>
      <c r="J1" s="71"/>
      <c r="K1" s="71"/>
      <c r="L1" s="71"/>
      <c r="M1" s="71"/>
      <c r="N1" s="71"/>
      <c r="O1" s="71"/>
      <c r="P1" s="71"/>
    </row>
    <row r="2" spans="1:16" ht="37.5" customHeight="1" x14ac:dyDescent="0.2">
      <c r="A2" s="371" t="s">
        <v>3001</v>
      </c>
      <c r="B2" s="366"/>
      <c r="C2" s="366"/>
      <c r="D2" s="366"/>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19417</v>
      </c>
      <c r="P3" s="71"/>
    </row>
    <row r="4" spans="1:16" ht="19.5" customHeight="1" x14ac:dyDescent="0.2">
      <c r="A4" s="372" t="s">
        <v>3005</v>
      </c>
      <c r="B4" s="373"/>
      <c r="C4" s="374"/>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3018</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8" t="s">
        <v>3024</v>
      </c>
      <c r="B20" s="369"/>
      <c r="C20" s="370"/>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3220</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3230</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31</v>
      </c>
      <c r="B277" s="369"/>
      <c r="C277" s="370"/>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8" t="s">
        <v>36</v>
      </c>
      <c r="B312" s="369"/>
      <c r="C312" s="370"/>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8" t="s">
        <v>35</v>
      </c>
      <c r="B315" s="369"/>
      <c r="C315" s="370"/>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8" t="s">
        <v>3316</v>
      </c>
      <c r="B317" s="369"/>
      <c r="C317" s="370"/>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3318</v>
      </c>
      <c r="B1" s="380"/>
      <c r="C1" s="380"/>
    </row>
    <row r="2" spans="1:17" ht="33" customHeight="1" x14ac:dyDescent="0.2">
      <c r="A2" s="381" t="s">
        <v>3319</v>
      </c>
      <c r="B2" s="382"/>
      <c r="C2" s="379"/>
      <c r="D2" s="4"/>
      <c r="E2" s="4"/>
      <c r="F2" s="4"/>
      <c r="G2" s="4"/>
      <c r="H2" s="4"/>
      <c r="I2" s="4"/>
      <c r="J2" s="4"/>
      <c r="K2" s="4"/>
      <c r="L2" s="4"/>
      <c r="M2" s="4"/>
      <c r="N2" s="4"/>
      <c r="O2" s="4"/>
      <c r="P2" s="4"/>
      <c r="Q2" s="4"/>
    </row>
    <row r="3" spans="1:17" ht="18.75" customHeight="1" x14ac:dyDescent="0.2">
      <c r="A3" s="304" t="s">
        <v>3320</v>
      </c>
      <c r="B3" s="383" t="s">
        <v>3321</v>
      </c>
      <c r="C3" s="379"/>
      <c r="D3" s="4"/>
      <c r="E3" s="4"/>
      <c r="F3" s="4"/>
      <c r="G3" s="4"/>
      <c r="H3" s="4"/>
      <c r="I3" s="4"/>
      <c r="J3" s="4"/>
      <c r="K3" s="4"/>
      <c r="L3" s="4"/>
      <c r="M3" s="4"/>
      <c r="N3" s="4"/>
      <c r="O3" s="4"/>
      <c r="P3" s="4"/>
      <c r="Q3" s="4"/>
    </row>
    <row r="4" spans="1:17" ht="37.5" hidden="1" customHeight="1" x14ac:dyDescent="0.2">
      <c r="A4" s="305" t="s">
        <v>3322</v>
      </c>
      <c r="B4" s="378" t="s">
        <v>3323</v>
      </c>
      <c r="C4" s="379"/>
      <c r="D4" s="4"/>
      <c r="E4" s="4"/>
      <c r="F4" s="4"/>
      <c r="G4" s="4"/>
      <c r="H4" s="4"/>
      <c r="I4" s="4"/>
      <c r="J4" s="4"/>
      <c r="K4" s="4"/>
      <c r="L4" s="4"/>
      <c r="M4" s="4"/>
      <c r="N4" s="4"/>
      <c r="O4" s="4"/>
      <c r="P4" s="4"/>
      <c r="Q4" s="4"/>
    </row>
    <row r="5" spans="1:17" ht="48" hidden="1" customHeight="1" x14ac:dyDescent="0.2">
      <c r="A5" s="305" t="s">
        <v>3322</v>
      </c>
      <c r="B5" s="378" t="s">
        <v>3324</v>
      </c>
      <c r="C5" s="379"/>
      <c r="D5" s="4"/>
      <c r="E5" s="4"/>
      <c r="F5" s="4"/>
      <c r="G5" s="4"/>
      <c r="H5" s="4"/>
      <c r="I5" s="4"/>
      <c r="J5" s="4"/>
      <c r="K5" s="4"/>
      <c r="L5" s="4"/>
      <c r="M5" s="4"/>
      <c r="N5" s="4"/>
      <c r="O5" s="4"/>
      <c r="P5" s="4"/>
      <c r="Q5" s="4"/>
    </row>
    <row r="6" spans="1:17" ht="59.25" hidden="1" customHeight="1" x14ac:dyDescent="0.2">
      <c r="A6" s="305" t="s">
        <v>3322</v>
      </c>
      <c r="B6" s="378" t="s">
        <v>3325</v>
      </c>
      <c r="C6" s="379"/>
      <c r="D6" s="4"/>
      <c r="E6" s="4"/>
      <c r="F6" s="4"/>
      <c r="G6" s="4"/>
      <c r="H6" s="4"/>
      <c r="I6" s="4"/>
      <c r="J6" s="4"/>
      <c r="K6" s="4"/>
      <c r="L6" s="4"/>
      <c r="M6" s="4"/>
      <c r="N6" s="4"/>
      <c r="O6" s="4"/>
      <c r="P6" s="4"/>
      <c r="Q6" s="4"/>
    </row>
    <row r="7" spans="1:17" ht="48" hidden="1" customHeight="1" x14ac:dyDescent="0.2">
      <c r="A7" s="305" t="s">
        <v>3326</v>
      </c>
      <c r="B7" s="378" t="s">
        <v>3327</v>
      </c>
      <c r="C7" s="379"/>
      <c r="D7" s="4"/>
      <c r="E7" s="4"/>
      <c r="F7" s="4"/>
      <c r="G7" s="4"/>
      <c r="H7" s="4"/>
      <c r="I7" s="4"/>
      <c r="J7" s="4"/>
      <c r="K7" s="4"/>
      <c r="L7" s="4"/>
      <c r="M7" s="4"/>
      <c r="N7" s="4"/>
      <c r="O7" s="4"/>
      <c r="P7" s="4"/>
      <c r="Q7" s="4"/>
    </row>
    <row r="8" spans="1:17" ht="41.25" hidden="1" customHeight="1" x14ac:dyDescent="0.2">
      <c r="A8" s="305" t="s">
        <v>3328</v>
      </c>
      <c r="B8" s="378" t="s">
        <v>3329</v>
      </c>
      <c r="C8" s="379"/>
      <c r="D8" s="4"/>
      <c r="E8" s="4"/>
      <c r="F8" s="4"/>
      <c r="G8" s="4"/>
      <c r="H8" s="4"/>
      <c r="I8" s="4"/>
      <c r="J8" s="4"/>
      <c r="K8" s="4"/>
      <c r="L8" s="4"/>
      <c r="M8" s="4"/>
      <c r="N8" s="4"/>
      <c r="O8" s="4"/>
      <c r="P8" s="4"/>
      <c r="Q8" s="4"/>
    </row>
    <row r="9" spans="1:17" ht="59.25" hidden="1" customHeight="1" x14ac:dyDescent="0.2">
      <c r="A9" s="305" t="s">
        <v>3330</v>
      </c>
      <c r="B9" s="378" t="s">
        <v>3331</v>
      </c>
      <c r="C9" s="379"/>
      <c r="D9" s="4"/>
      <c r="E9" s="4"/>
      <c r="F9" s="4"/>
      <c r="G9" s="4"/>
      <c r="H9" s="4"/>
      <c r="I9" s="4"/>
      <c r="J9" s="4"/>
      <c r="K9" s="4"/>
      <c r="L9" s="4"/>
      <c r="M9" s="4"/>
      <c r="N9" s="4"/>
      <c r="O9" s="4"/>
      <c r="P9" s="4"/>
      <c r="Q9" s="4"/>
    </row>
    <row r="10" spans="1:17" ht="61.5" hidden="1" customHeight="1" x14ac:dyDescent="0.2">
      <c r="A10" s="305" t="s">
        <v>3330</v>
      </c>
      <c r="B10" s="378" t="s">
        <v>3332</v>
      </c>
      <c r="C10" s="379"/>
      <c r="D10" s="4"/>
      <c r="E10" s="4"/>
      <c r="F10" s="4"/>
      <c r="G10" s="4"/>
      <c r="H10" s="4"/>
      <c r="I10" s="4"/>
      <c r="J10" s="4"/>
      <c r="K10" s="4"/>
      <c r="L10" s="4"/>
      <c r="M10" s="4"/>
      <c r="N10" s="4"/>
      <c r="O10" s="4"/>
      <c r="P10" s="4"/>
      <c r="Q10" s="4"/>
    </row>
    <row r="11" spans="1:17" ht="43.5" hidden="1" customHeight="1" x14ac:dyDescent="0.2">
      <c r="A11" s="305" t="s">
        <v>3330</v>
      </c>
      <c r="B11" s="378" t="s">
        <v>3333</v>
      </c>
      <c r="C11" s="379"/>
      <c r="D11" s="4"/>
      <c r="E11" s="4"/>
      <c r="F11" s="4"/>
      <c r="G11" s="4"/>
      <c r="H11" s="4"/>
      <c r="I11" s="4"/>
      <c r="J11" s="4"/>
      <c r="K11" s="4"/>
      <c r="L11" s="4"/>
      <c r="M11" s="4"/>
      <c r="N11" s="4"/>
      <c r="O11" s="4"/>
      <c r="P11" s="4"/>
      <c r="Q11" s="4"/>
    </row>
    <row r="12" spans="1:17" ht="27.75" hidden="1" customHeight="1" x14ac:dyDescent="0.2">
      <c r="A12" s="305" t="s">
        <v>3334</v>
      </c>
      <c r="B12" s="378" t="s">
        <v>3335</v>
      </c>
      <c r="C12" s="379"/>
      <c r="D12" s="4"/>
      <c r="E12" s="4"/>
      <c r="F12" s="4"/>
      <c r="G12" s="4"/>
      <c r="H12" s="4"/>
      <c r="I12" s="4"/>
      <c r="J12" s="4"/>
      <c r="K12" s="4"/>
      <c r="L12" s="4"/>
      <c r="M12" s="4"/>
      <c r="N12" s="4"/>
      <c r="O12" s="4"/>
      <c r="P12" s="4"/>
      <c r="Q12" s="4"/>
    </row>
    <row r="13" spans="1:17" ht="27.75" hidden="1" customHeight="1" x14ac:dyDescent="0.2">
      <c r="A13" s="305" t="s">
        <v>3336</v>
      </c>
      <c r="B13" s="378" t="s">
        <v>3337</v>
      </c>
      <c r="C13" s="379"/>
      <c r="D13" s="4"/>
      <c r="E13" s="4"/>
      <c r="F13" s="4"/>
      <c r="G13" s="4"/>
      <c r="H13" s="4"/>
      <c r="I13" s="4"/>
      <c r="J13" s="4"/>
      <c r="K13" s="4"/>
      <c r="L13" s="4"/>
      <c r="M13" s="4"/>
      <c r="N13" s="4"/>
      <c r="O13" s="4"/>
      <c r="P13" s="4"/>
      <c r="Q13" s="4"/>
    </row>
    <row r="14" spans="1:17" ht="45.75" hidden="1" customHeight="1" x14ac:dyDescent="0.2">
      <c r="A14" s="305" t="s">
        <v>3338</v>
      </c>
      <c r="B14" s="378" t="s">
        <v>3339</v>
      </c>
      <c r="C14" s="379"/>
      <c r="D14" s="4"/>
      <c r="E14" s="4"/>
      <c r="F14" s="4"/>
      <c r="G14" s="4"/>
      <c r="H14" s="4"/>
      <c r="I14" s="4"/>
      <c r="J14" s="4"/>
      <c r="K14" s="4"/>
      <c r="L14" s="4"/>
      <c r="M14" s="4"/>
      <c r="N14" s="4"/>
      <c r="O14" s="4"/>
      <c r="P14" s="4"/>
      <c r="Q14" s="4"/>
    </row>
    <row r="15" spans="1:17" ht="45.75" hidden="1" customHeight="1" x14ac:dyDescent="0.2">
      <c r="A15" s="305" t="s">
        <v>3340</v>
      </c>
      <c r="B15" s="378" t="s">
        <v>3341</v>
      </c>
      <c r="C15" s="379"/>
      <c r="D15" s="4"/>
      <c r="E15" s="4"/>
      <c r="F15" s="4"/>
      <c r="G15" s="4"/>
      <c r="H15" s="4"/>
      <c r="I15" s="4"/>
      <c r="J15" s="4"/>
      <c r="K15" s="4"/>
      <c r="L15" s="4"/>
      <c r="M15" s="4"/>
      <c r="N15" s="4"/>
      <c r="O15" s="4"/>
      <c r="P15" s="4"/>
      <c r="Q15" s="4"/>
    </row>
    <row r="16" spans="1:17" ht="51" hidden="1" customHeight="1" x14ac:dyDescent="0.2">
      <c r="A16" s="305" t="s">
        <v>3342</v>
      </c>
      <c r="B16" s="378" t="s">
        <v>3343</v>
      </c>
      <c r="C16" s="379"/>
      <c r="D16" s="4"/>
      <c r="E16" s="4"/>
      <c r="F16" s="4"/>
      <c r="G16" s="4"/>
      <c r="H16" s="4"/>
      <c r="I16" s="4"/>
      <c r="J16" s="4"/>
      <c r="K16" s="4"/>
      <c r="L16" s="4"/>
      <c r="M16" s="4"/>
      <c r="N16" s="4"/>
      <c r="O16" s="4"/>
      <c r="P16" s="4"/>
      <c r="Q16" s="4"/>
    </row>
    <row r="17" spans="1:17" ht="27.75" hidden="1" customHeight="1" x14ac:dyDescent="0.2">
      <c r="A17" s="305" t="s">
        <v>3344</v>
      </c>
      <c r="B17" s="378" t="s">
        <v>3345</v>
      </c>
      <c r="C17" s="379"/>
      <c r="D17" s="4"/>
      <c r="E17" s="4"/>
      <c r="F17" s="4"/>
      <c r="G17" s="4"/>
      <c r="H17" s="4"/>
      <c r="I17" s="4"/>
      <c r="J17" s="4"/>
      <c r="K17" s="4"/>
      <c r="L17" s="4"/>
      <c r="M17" s="4"/>
      <c r="N17" s="4"/>
      <c r="O17" s="4"/>
      <c r="P17" s="4"/>
      <c r="Q17" s="4"/>
    </row>
    <row r="18" spans="1:17" ht="27.75" hidden="1" customHeight="1" x14ac:dyDescent="0.2">
      <c r="A18" s="305" t="s">
        <v>3346</v>
      </c>
      <c r="B18" s="378" t="s">
        <v>3347</v>
      </c>
      <c r="C18" s="379"/>
      <c r="D18" s="4"/>
      <c r="E18" s="4"/>
      <c r="F18" s="4"/>
      <c r="G18" s="4"/>
      <c r="H18" s="4"/>
      <c r="I18" s="4"/>
      <c r="J18" s="4"/>
      <c r="K18" s="4"/>
      <c r="L18" s="4"/>
      <c r="M18" s="4"/>
      <c r="N18" s="4"/>
      <c r="O18" s="4"/>
      <c r="P18" s="4"/>
      <c r="Q18" s="4"/>
    </row>
    <row r="19" spans="1:17" ht="45" hidden="1" customHeight="1" x14ac:dyDescent="0.2">
      <c r="A19" s="305" t="s">
        <v>3346</v>
      </c>
      <c r="B19" s="378" t="s">
        <v>3348</v>
      </c>
      <c r="C19" s="379"/>
      <c r="D19" s="4"/>
      <c r="E19" s="4"/>
      <c r="F19" s="4"/>
      <c r="G19" s="4"/>
      <c r="H19" s="4"/>
      <c r="I19" s="4"/>
      <c r="J19" s="4"/>
      <c r="K19" s="4"/>
      <c r="L19" s="4"/>
      <c r="M19" s="4"/>
      <c r="N19" s="4"/>
      <c r="O19" s="4"/>
      <c r="P19" s="4"/>
      <c r="Q19" s="4"/>
    </row>
    <row r="20" spans="1:17" ht="45" hidden="1" customHeight="1" x14ac:dyDescent="0.2">
      <c r="A20" s="305" t="s">
        <v>3349</v>
      </c>
      <c r="B20" s="378" t="s">
        <v>3350</v>
      </c>
      <c r="C20" s="379"/>
      <c r="D20" s="4"/>
      <c r="E20" s="4"/>
      <c r="F20" s="4"/>
      <c r="G20" s="4"/>
      <c r="H20" s="4"/>
      <c r="I20" s="4"/>
      <c r="J20" s="4"/>
      <c r="K20" s="4"/>
      <c r="L20" s="4"/>
      <c r="M20" s="4"/>
      <c r="N20" s="4"/>
      <c r="O20" s="4"/>
      <c r="P20" s="4"/>
      <c r="Q20" s="4"/>
    </row>
    <row r="21" spans="1:17" ht="30" hidden="1" customHeight="1" x14ac:dyDescent="0.2">
      <c r="A21" s="305" t="s">
        <v>3351</v>
      </c>
      <c r="B21" s="378" t="s">
        <v>3352</v>
      </c>
      <c r="C21" s="379"/>
      <c r="D21" s="4"/>
      <c r="E21" s="4"/>
      <c r="F21" s="4"/>
      <c r="G21" s="4"/>
      <c r="H21" s="4"/>
      <c r="I21" s="4"/>
      <c r="J21" s="4"/>
      <c r="K21" s="4"/>
      <c r="L21" s="4"/>
      <c r="M21" s="4"/>
      <c r="N21" s="4"/>
      <c r="O21" s="4"/>
      <c r="P21" s="4"/>
      <c r="Q21" s="4"/>
    </row>
    <row r="22" spans="1:17" ht="30" hidden="1" customHeight="1" x14ac:dyDescent="0.2">
      <c r="A22" s="305" t="s">
        <v>3353</v>
      </c>
      <c r="B22" s="378" t="s">
        <v>3354</v>
      </c>
      <c r="C22" s="379"/>
      <c r="D22" s="4"/>
      <c r="E22" s="4"/>
      <c r="F22" s="4"/>
      <c r="G22" s="4"/>
      <c r="H22" s="4"/>
      <c r="I22" s="4"/>
      <c r="J22" s="4"/>
      <c r="K22" s="4"/>
      <c r="L22" s="4"/>
      <c r="M22" s="4"/>
      <c r="N22" s="4"/>
      <c r="O22" s="4"/>
      <c r="P22" s="4"/>
      <c r="Q22" s="4"/>
    </row>
    <row r="23" spans="1:17" ht="30" hidden="1" customHeight="1" x14ac:dyDescent="0.2">
      <c r="A23" s="305" t="s">
        <v>3355</v>
      </c>
      <c r="B23" s="378" t="s">
        <v>3356</v>
      </c>
      <c r="C23" s="379"/>
      <c r="D23" s="4"/>
      <c r="E23" s="4"/>
      <c r="F23" s="4"/>
      <c r="G23" s="4"/>
      <c r="H23" s="4"/>
      <c r="I23" s="4"/>
      <c r="J23" s="4"/>
      <c r="K23" s="4"/>
      <c r="L23" s="4"/>
      <c r="M23" s="4"/>
      <c r="N23" s="4"/>
      <c r="O23" s="4"/>
      <c r="P23" s="4"/>
      <c r="Q23" s="4"/>
    </row>
    <row r="24" spans="1:17" ht="30" hidden="1" customHeight="1" x14ac:dyDescent="0.2">
      <c r="A24" s="305" t="s">
        <v>3357</v>
      </c>
      <c r="B24" s="378" t="s">
        <v>3358</v>
      </c>
      <c r="C24" s="379"/>
      <c r="D24" s="4"/>
      <c r="E24" s="4"/>
      <c r="F24" s="4"/>
      <c r="G24" s="4"/>
      <c r="H24" s="4"/>
      <c r="I24" s="4"/>
      <c r="J24" s="4"/>
      <c r="K24" s="4"/>
      <c r="L24" s="4"/>
      <c r="M24" s="4"/>
      <c r="N24" s="4"/>
      <c r="O24" s="4"/>
      <c r="P24" s="4"/>
      <c r="Q24" s="4"/>
    </row>
    <row r="25" spans="1:17" ht="30" hidden="1" customHeight="1" x14ac:dyDescent="0.2">
      <c r="A25" s="305" t="s">
        <v>3359</v>
      </c>
      <c r="B25" s="378" t="s">
        <v>3360</v>
      </c>
      <c r="C25" s="379"/>
      <c r="D25" s="4"/>
      <c r="E25" s="4"/>
      <c r="F25" s="4"/>
      <c r="G25" s="4"/>
      <c r="H25" s="4"/>
      <c r="I25" s="4"/>
      <c r="J25" s="4"/>
      <c r="K25" s="4"/>
      <c r="L25" s="4"/>
      <c r="M25" s="4"/>
      <c r="N25" s="4"/>
      <c r="O25" s="4"/>
      <c r="P25" s="4"/>
      <c r="Q25" s="4"/>
    </row>
    <row r="26" spans="1:17" ht="30" hidden="1" customHeight="1" x14ac:dyDescent="0.2">
      <c r="A26" s="305" t="s">
        <v>3361</v>
      </c>
      <c r="B26" s="378" t="s">
        <v>3362</v>
      </c>
      <c r="C26" s="379"/>
      <c r="D26" s="4"/>
      <c r="E26" s="4"/>
      <c r="F26" s="4"/>
      <c r="G26" s="4"/>
      <c r="H26" s="4"/>
      <c r="I26" s="4"/>
      <c r="J26" s="4"/>
      <c r="K26" s="4"/>
      <c r="L26" s="4"/>
      <c r="M26" s="4"/>
      <c r="N26" s="4"/>
      <c r="O26" s="4"/>
      <c r="P26" s="4"/>
      <c r="Q26" s="4"/>
    </row>
    <row r="27" spans="1:17" ht="70.5" hidden="1" customHeight="1" x14ac:dyDescent="0.2">
      <c r="A27" s="305" t="s">
        <v>3363</v>
      </c>
      <c r="B27" s="378" t="s">
        <v>3364</v>
      </c>
      <c r="C27" s="379"/>
      <c r="D27" s="4"/>
      <c r="E27" s="4"/>
      <c r="F27" s="4"/>
      <c r="G27" s="4"/>
      <c r="H27" s="4"/>
      <c r="I27" s="4"/>
      <c r="J27" s="4"/>
      <c r="K27" s="4"/>
      <c r="L27" s="4"/>
      <c r="M27" s="4"/>
      <c r="N27" s="4"/>
      <c r="O27" s="4"/>
      <c r="P27" s="4"/>
      <c r="Q27" s="4"/>
    </row>
    <row r="28" spans="1:17" ht="48" hidden="1" customHeight="1" x14ac:dyDescent="0.2">
      <c r="A28" s="305" t="s">
        <v>3365</v>
      </c>
      <c r="B28" s="378" t="s">
        <v>3366</v>
      </c>
      <c r="C28" s="379"/>
      <c r="D28" s="4"/>
      <c r="E28" s="4"/>
      <c r="F28" s="4"/>
      <c r="G28" s="4"/>
      <c r="H28" s="4"/>
      <c r="I28" s="4"/>
      <c r="J28" s="4"/>
      <c r="K28" s="4"/>
      <c r="L28" s="4"/>
      <c r="M28" s="4"/>
      <c r="N28" s="4"/>
      <c r="O28" s="4"/>
      <c r="P28" s="4"/>
      <c r="Q28" s="4"/>
    </row>
    <row r="29" spans="1:17" ht="100.5" hidden="1" customHeight="1" x14ac:dyDescent="0.2">
      <c r="A29" s="305" t="s">
        <v>3367</v>
      </c>
      <c r="B29" s="378" t="s">
        <v>3368</v>
      </c>
      <c r="C29" s="379"/>
      <c r="D29" s="4"/>
      <c r="E29" s="4"/>
      <c r="F29" s="4"/>
      <c r="G29" s="4"/>
      <c r="H29" s="4"/>
      <c r="I29" s="4"/>
      <c r="J29" s="4"/>
      <c r="K29" s="4"/>
      <c r="L29" s="4"/>
      <c r="M29" s="4"/>
      <c r="N29" s="4"/>
      <c r="O29" s="4"/>
      <c r="P29" s="4"/>
      <c r="Q29" s="4"/>
    </row>
    <row r="30" spans="1:17" ht="45" hidden="1" customHeight="1" x14ac:dyDescent="0.2">
      <c r="A30" s="305" t="s">
        <v>3369</v>
      </c>
      <c r="B30" s="378" t="s">
        <v>3370</v>
      </c>
      <c r="C30" s="379"/>
      <c r="D30" s="4"/>
      <c r="E30" s="4"/>
      <c r="F30" s="4"/>
      <c r="G30" s="4"/>
      <c r="H30" s="4"/>
      <c r="I30" s="4"/>
      <c r="J30" s="4"/>
      <c r="K30" s="4"/>
      <c r="L30" s="4"/>
      <c r="M30" s="4"/>
      <c r="N30" s="4"/>
      <c r="O30" s="4"/>
      <c r="P30" s="4"/>
      <c r="Q30" s="4"/>
    </row>
    <row r="31" spans="1:17" ht="45" hidden="1" customHeight="1" x14ac:dyDescent="0.2">
      <c r="A31" s="305" t="s">
        <v>3371</v>
      </c>
      <c r="B31" s="378" t="s">
        <v>3372</v>
      </c>
      <c r="C31" s="379"/>
      <c r="D31" s="4"/>
      <c r="E31" s="4"/>
      <c r="F31" s="4"/>
      <c r="G31" s="4"/>
      <c r="H31" s="4"/>
      <c r="I31" s="4"/>
      <c r="J31" s="4"/>
      <c r="K31" s="4"/>
      <c r="L31" s="4"/>
      <c r="M31" s="4"/>
      <c r="N31" s="4"/>
      <c r="O31" s="4"/>
      <c r="P31" s="4"/>
      <c r="Q31" s="4"/>
    </row>
    <row r="32" spans="1:17" ht="45" hidden="1" customHeight="1" x14ac:dyDescent="0.2">
      <c r="A32" s="305" t="s">
        <v>3373</v>
      </c>
      <c r="B32" s="378" t="s">
        <v>3374</v>
      </c>
      <c r="C32" s="379"/>
      <c r="D32" s="4"/>
      <c r="E32" s="4"/>
      <c r="F32" s="4"/>
      <c r="G32" s="4"/>
      <c r="H32" s="4"/>
      <c r="I32" s="4"/>
      <c r="J32" s="4"/>
      <c r="K32" s="4"/>
      <c r="L32" s="4"/>
      <c r="M32" s="4"/>
      <c r="N32" s="4"/>
      <c r="O32" s="4"/>
      <c r="P32" s="4"/>
      <c r="Q32" s="4"/>
    </row>
    <row r="33" spans="1:17" ht="72" hidden="1" customHeight="1" x14ac:dyDescent="0.2">
      <c r="A33" s="305" t="s">
        <v>3375</v>
      </c>
      <c r="B33" s="378" t="s">
        <v>3376</v>
      </c>
      <c r="C33" s="379"/>
      <c r="D33" s="4"/>
      <c r="E33" s="4"/>
      <c r="F33" s="4"/>
      <c r="G33" s="4"/>
      <c r="H33" s="4"/>
      <c r="I33" s="4"/>
      <c r="J33" s="4"/>
      <c r="K33" s="4"/>
      <c r="L33" s="4"/>
      <c r="M33" s="4"/>
      <c r="N33" s="4"/>
      <c r="O33" s="4"/>
      <c r="P33" s="4"/>
      <c r="Q33" s="4"/>
    </row>
    <row r="34" spans="1:17" ht="79.5" hidden="1" customHeight="1" x14ac:dyDescent="0.2">
      <c r="A34" s="305" t="s">
        <v>3377</v>
      </c>
      <c r="B34" s="378" t="s">
        <v>3378</v>
      </c>
      <c r="C34" s="379"/>
      <c r="D34" s="4"/>
      <c r="E34" s="4"/>
      <c r="F34" s="4"/>
      <c r="G34" s="4"/>
      <c r="H34" s="4"/>
      <c r="I34" s="4"/>
      <c r="J34" s="4"/>
      <c r="K34" s="4"/>
      <c r="L34" s="4"/>
      <c r="M34" s="4"/>
      <c r="N34" s="4"/>
      <c r="O34" s="4"/>
      <c r="P34" s="4"/>
      <c r="Q34" s="4"/>
    </row>
    <row r="35" spans="1:17" ht="70.5" hidden="1" customHeight="1" x14ac:dyDescent="0.2">
      <c r="A35" s="305" t="s">
        <v>3379</v>
      </c>
      <c r="B35" s="378" t="s">
        <v>3380</v>
      </c>
      <c r="C35" s="379"/>
      <c r="D35" s="4"/>
      <c r="E35" s="4"/>
      <c r="F35" s="4"/>
      <c r="G35" s="4"/>
      <c r="H35" s="4"/>
      <c r="I35" s="4"/>
      <c r="J35" s="4"/>
      <c r="K35" s="4"/>
      <c r="L35" s="4"/>
      <c r="M35" s="4"/>
      <c r="N35" s="4"/>
      <c r="O35" s="4"/>
      <c r="P35" s="4"/>
      <c r="Q35" s="4"/>
    </row>
    <row r="36" spans="1:17" ht="45.75" hidden="1" customHeight="1" x14ac:dyDescent="0.2">
      <c r="A36" s="305" t="s">
        <v>3381</v>
      </c>
      <c r="B36" s="378" t="s">
        <v>3382</v>
      </c>
      <c r="C36" s="379"/>
      <c r="D36" s="4"/>
      <c r="E36" s="4"/>
      <c r="F36" s="4"/>
      <c r="G36" s="4"/>
      <c r="H36" s="4"/>
      <c r="I36" s="4"/>
      <c r="J36" s="4"/>
      <c r="K36" s="4"/>
      <c r="L36" s="4"/>
      <c r="M36" s="4"/>
      <c r="N36" s="4"/>
      <c r="O36" s="4"/>
      <c r="P36" s="4"/>
      <c r="Q36" s="4"/>
    </row>
    <row r="37" spans="1:17" ht="54.75" hidden="1" customHeight="1" x14ac:dyDescent="0.2">
      <c r="A37" s="305" t="s">
        <v>3383</v>
      </c>
      <c r="B37" s="378" t="s">
        <v>3384</v>
      </c>
      <c r="C37" s="379"/>
      <c r="D37" s="4"/>
      <c r="E37" s="4"/>
      <c r="F37" s="4"/>
      <c r="G37" s="4"/>
      <c r="H37" s="4"/>
      <c r="I37" s="4"/>
      <c r="J37" s="4"/>
      <c r="K37" s="4"/>
      <c r="L37" s="4"/>
      <c r="M37" s="4"/>
      <c r="N37" s="4"/>
      <c r="O37" s="4"/>
      <c r="P37" s="4"/>
      <c r="Q37" s="4"/>
    </row>
    <row r="38" spans="1:17" ht="37.5" hidden="1" customHeight="1" x14ac:dyDescent="0.2">
      <c r="A38" s="305" t="s">
        <v>3385</v>
      </c>
      <c r="B38" s="378" t="s">
        <v>3386</v>
      </c>
      <c r="C38" s="379"/>
      <c r="D38" s="4"/>
      <c r="E38" s="4"/>
      <c r="F38" s="4"/>
      <c r="G38" s="4"/>
      <c r="H38" s="4"/>
      <c r="I38" s="4"/>
      <c r="J38" s="4"/>
      <c r="K38" s="4"/>
      <c r="L38" s="4"/>
      <c r="M38" s="4"/>
      <c r="N38" s="4"/>
      <c r="O38" s="4"/>
      <c r="P38" s="4"/>
      <c r="Q38" s="4"/>
    </row>
    <row r="39" spans="1:17" ht="61.5" hidden="1" customHeight="1" x14ac:dyDescent="0.2">
      <c r="A39" s="305" t="s">
        <v>3387</v>
      </c>
      <c r="B39" s="378" t="s">
        <v>3388</v>
      </c>
      <c r="C39" s="379"/>
      <c r="D39" s="4"/>
      <c r="E39" s="4"/>
      <c r="F39" s="4"/>
      <c r="G39" s="4"/>
      <c r="H39" s="4"/>
      <c r="I39" s="4"/>
      <c r="J39" s="4"/>
      <c r="K39" s="4"/>
      <c r="L39" s="4"/>
      <c r="M39" s="4"/>
      <c r="N39" s="4"/>
      <c r="O39" s="4"/>
      <c r="P39" s="4"/>
      <c r="Q39" s="4"/>
    </row>
    <row r="40" spans="1:17" ht="53.25" hidden="1" customHeight="1" x14ac:dyDescent="0.2">
      <c r="A40" s="305" t="s">
        <v>3389</v>
      </c>
      <c r="B40" s="378" t="s">
        <v>3390</v>
      </c>
      <c r="C40" s="379"/>
      <c r="D40" s="4"/>
      <c r="E40" s="4"/>
      <c r="F40" s="4"/>
      <c r="G40" s="4"/>
      <c r="H40" s="4"/>
      <c r="I40" s="4"/>
      <c r="J40" s="4"/>
      <c r="K40" s="4"/>
      <c r="L40" s="4"/>
      <c r="M40" s="4"/>
      <c r="N40" s="4"/>
      <c r="O40" s="4"/>
      <c r="P40" s="4"/>
      <c r="Q40" s="4"/>
    </row>
    <row r="41" spans="1:17" ht="73.5" hidden="1" customHeight="1" x14ac:dyDescent="0.2">
      <c r="A41" s="305" t="s">
        <v>3391</v>
      </c>
      <c r="B41" s="378" t="s">
        <v>3392</v>
      </c>
      <c r="C41" s="379"/>
      <c r="D41" s="4"/>
      <c r="E41" s="4"/>
      <c r="F41" s="4"/>
      <c r="G41" s="4"/>
      <c r="H41" s="4"/>
      <c r="I41" s="4"/>
      <c r="J41" s="4"/>
      <c r="K41" s="4"/>
      <c r="L41" s="4"/>
      <c r="M41" s="4"/>
      <c r="N41" s="4"/>
      <c r="O41" s="4"/>
      <c r="P41" s="4"/>
      <c r="Q41" s="4"/>
    </row>
    <row r="42" spans="1:17" ht="57.75" hidden="1" customHeight="1" x14ac:dyDescent="0.2">
      <c r="A42" s="305" t="s">
        <v>3393</v>
      </c>
      <c r="B42" s="378" t="s">
        <v>3394</v>
      </c>
      <c r="C42" s="379"/>
      <c r="D42" s="4"/>
      <c r="E42" s="4"/>
      <c r="F42" s="4"/>
      <c r="G42" s="4"/>
      <c r="H42" s="4"/>
      <c r="I42" s="4"/>
      <c r="J42" s="4"/>
      <c r="K42" s="4"/>
      <c r="L42" s="4"/>
      <c r="M42" s="4"/>
      <c r="N42" s="4"/>
      <c r="O42" s="4"/>
      <c r="P42" s="4"/>
      <c r="Q42" s="4"/>
    </row>
    <row r="43" spans="1:17" ht="84" hidden="1" customHeight="1" x14ac:dyDescent="0.2">
      <c r="A43" s="305" t="s">
        <v>3395</v>
      </c>
      <c r="B43" s="378" t="s">
        <v>3396</v>
      </c>
      <c r="C43" s="379"/>
      <c r="D43" s="4"/>
      <c r="E43" s="4"/>
      <c r="F43" s="4"/>
      <c r="G43" s="4"/>
      <c r="H43" s="4"/>
      <c r="I43" s="4"/>
      <c r="J43" s="4"/>
      <c r="K43" s="4"/>
      <c r="L43" s="4"/>
      <c r="M43" s="4"/>
      <c r="N43" s="4"/>
      <c r="O43" s="4"/>
      <c r="P43" s="4"/>
      <c r="Q43" s="4"/>
    </row>
    <row r="44" spans="1:17" ht="48" hidden="1" customHeight="1" x14ac:dyDescent="0.2">
      <c r="A44" s="305" t="s">
        <v>3397</v>
      </c>
      <c r="B44" s="378" t="s">
        <v>3398</v>
      </c>
      <c r="C44" s="379"/>
      <c r="D44" s="4"/>
      <c r="E44" s="4"/>
      <c r="F44" s="4"/>
      <c r="G44" s="4"/>
      <c r="H44" s="4"/>
      <c r="I44" s="4"/>
      <c r="J44" s="4"/>
      <c r="K44" s="4"/>
      <c r="L44" s="4"/>
      <c r="M44" s="4"/>
      <c r="N44" s="4"/>
      <c r="O44" s="4"/>
      <c r="P44" s="4"/>
      <c r="Q44" s="4"/>
    </row>
    <row r="45" spans="1:17" ht="57" hidden="1" customHeight="1" x14ac:dyDescent="0.2">
      <c r="A45" s="305" t="s">
        <v>3399</v>
      </c>
      <c r="B45" s="378" t="s">
        <v>3400</v>
      </c>
      <c r="C45" s="379"/>
      <c r="D45" s="4"/>
      <c r="E45" s="4"/>
      <c r="F45" s="4"/>
      <c r="G45" s="4"/>
      <c r="H45" s="4"/>
      <c r="I45" s="4"/>
      <c r="J45" s="4"/>
      <c r="K45" s="4"/>
      <c r="L45" s="4"/>
      <c r="M45" s="4"/>
      <c r="N45" s="4"/>
      <c r="O45" s="4"/>
      <c r="P45" s="4"/>
      <c r="Q45" s="4"/>
    </row>
    <row r="46" spans="1:17" ht="73.5" hidden="1" customHeight="1" x14ac:dyDescent="0.2">
      <c r="A46" s="305" t="s">
        <v>3401</v>
      </c>
      <c r="B46" s="387" t="s">
        <v>3402</v>
      </c>
      <c r="C46" s="379"/>
      <c r="D46" s="41"/>
      <c r="E46" s="4"/>
      <c r="F46" s="4"/>
      <c r="G46" s="4"/>
      <c r="H46" s="4"/>
      <c r="I46" s="4"/>
      <c r="J46" s="4"/>
      <c r="K46" s="4"/>
      <c r="L46" s="4"/>
      <c r="M46" s="4"/>
      <c r="N46" s="4"/>
      <c r="O46" s="4"/>
      <c r="P46" s="4"/>
      <c r="Q46" s="4"/>
    </row>
    <row r="47" spans="1:17" ht="66" hidden="1" customHeight="1" x14ac:dyDescent="0.2">
      <c r="A47" s="46" t="s">
        <v>3403</v>
      </c>
      <c r="B47" s="388" t="s">
        <v>3404</v>
      </c>
      <c r="C47" s="388"/>
      <c r="D47" s="4"/>
      <c r="E47" s="4"/>
      <c r="F47" s="4"/>
      <c r="G47" s="4"/>
      <c r="H47" s="4"/>
      <c r="I47" s="4"/>
      <c r="J47" s="4"/>
      <c r="K47" s="4"/>
      <c r="L47" s="4"/>
      <c r="M47" s="4"/>
      <c r="N47" s="4"/>
      <c r="O47" s="4"/>
      <c r="P47" s="4"/>
      <c r="Q47" s="4"/>
    </row>
    <row r="48" spans="1:17" ht="123.75" customHeight="1" x14ac:dyDescent="0.2">
      <c r="A48" s="267" t="s">
        <v>3405</v>
      </c>
      <c r="B48" s="386" t="s">
        <v>3406</v>
      </c>
      <c r="C48" s="385"/>
      <c r="D48" s="4"/>
      <c r="E48" s="4"/>
      <c r="F48" s="4"/>
      <c r="G48" s="4"/>
      <c r="H48" s="4"/>
      <c r="I48" s="4"/>
      <c r="J48" s="4"/>
      <c r="K48" s="4"/>
      <c r="L48" s="4"/>
      <c r="M48" s="4"/>
      <c r="N48" s="4"/>
      <c r="O48" s="4"/>
      <c r="P48" s="4"/>
      <c r="Q48" s="4"/>
    </row>
    <row r="49" spans="1:17" ht="34.5" customHeight="1" x14ac:dyDescent="0.2">
      <c r="A49" s="267" t="s">
        <v>3407</v>
      </c>
      <c r="B49" s="384" t="s">
        <v>3408</v>
      </c>
      <c r="C49" s="385"/>
      <c r="D49" s="4"/>
      <c r="E49" s="4"/>
      <c r="F49" s="4"/>
      <c r="G49" s="4"/>
      <c r="H49" s="4"/>
      <c r="I49" s="4"/>
      <c r="J49" s="4"/>
      <c r="K49" s="4"/>
      <c r="L49" s="4"/>
      <c r="M49" s="4"/>
      <c r="N49" s="4"/>
      <c r="O49" s="4"/>
      <c r="P49" s="4"/>
      <c r="Q49" s="4"/>
    </row>
    <row r="50" spans="1:17" ht="34.5" customHeight="1" x14ac:dyDescent="0.2">
      <c r="A50" s="267" t="s">
        <v>3409</v>
      </c>
      <c r="B50" s="384" t="s">
        <v>3410</v>
      </c>
      <c r="C50" s="385"/>
      <c r="D50" s="4"/>
      <c r="E50" s="4"/>
      <c r="F50" s="4"/>
      <c r="G50" s="4"/>
      <c r="H50" s="4"/>
      <c r="I50" s="4"/>
      <c r="J50" s="4"/>
      <c r="K50" s="4"/>
      <c r="L50" s="4"/>
      <c r="M50" s="4"/>
      <c r="N50" s="4"/>
      <c r="O50" s="4"/>
      <c r="P50" s="4"/>
      <c r="Q50" s="4"/>
    </row>
    <row r="51" spans="1:17" ht="31.5" customHeight="1" x14ac:dyDescent="0.2">
      <c r="A51" s="306" t="s">
        <v>3411</v>
      </c>
      <c r="B51" s="378" t="s">
        <v>3412</v>
      </c>
      <c r="C51" s="379"/>
      <c r="D51" s="4"/>
      <c r="E51" s="4"/>
      <c r="F51" s="4"/>
      <c r="G51" s="4"/>
      <c r="H51" s="4"/>
      <c r="I51" s="4"/>
      <c r="J51" s="4"/>
      <c r="K51" s="4"/>
      <c r="L51" s="4"/>
      <c r="M51" s="4"/>
      <c r="N51" s="4"/>
      <c r="O51" s="4"/>
      <c r="P51" s="4"/>
      <c r="Q51" s="4"/>
    </row>
    <row r="52" spans="1:17" ht="31.5" customHeight="1" x14ac:dyDescent="0.2">
      <c r="A52" s="306" t="s">
        <v>3413</v>
      </c>
      <c r="B52" s="378" t="s">
        <v>3414</v>
      </c>
      <c r="C52" s="379"/>
      <c r="D52" s="4"/>
      <c r="E52" s="4"/>
      <c r="F52" s="4"/>
      <c r="G52" s="4"/>
      <c r="H52" s="4"/>
      <c r="I52" s="4"/>
      <c r="J52" s="4"/>
      <c r="K52" s="4"/>
      <c r="L52" s="4"/>
      <c r="M52" s="4"/>
      <c r="N52" s="4"/>
      <c r="O52" s="4"/>
      <c r="P52" s="4"/>
      <c r="Q52" s="4"/>
    </row>
    <row r="53" spans="1:17" ht="31.5" customHeight="1" x14ac:dyDescent="0.2">
      <c r="A53" s="306" t="s">
        <v>3415</v>
      </c>
      <c r="B53" s="376" t="s">
        <v>3416</v>
      </c>
      <c r="C53" s="377"/>
      <c r="D53" s="4"/>
      <c r="E53" s="4"/>
      <c r="F53" s="4"/>
      <c r="G53" s="4"/>
      <c r="H53" s="4"/>
      <c r="I53" s="4"/>
      <c r="J53" s="4"/>
      <c r="K53" s="4"/>
      <c r="L53" s="4"/>
      <c r="M53" s="4"/>
      <c r="N53" s="4"/>
      <c r="O53" s="4"/>
      <c r="P53" s="4"/>
      <c r="Q53" s="4"/>
    </row>
    <row r="54" spans="1:17" ht="31.5" customHeight="1" x14ac:dyDescent="0.2">
      <c r="A54" s="306" t="s">
        <v>3417</v>
      </c>
      <c r="B54" s="376" t="s">
        <v>3418</v>
      </c>
      <c r="C54" s="377"/>
      <c r="D54" s="4"/>
      <c r="E54" s="4"/>
      <c r="F54" s="4"/>
      <c r="G54" s="4"/>
      <c r="H54" s="4"/>
      <c r="I54" s="4"/>
      <c r="J54" s="4"/>
      <c r="K54" s="4"/>
      <c r="L54" s="4"/>
      <c r="M54" s="4"/>
      <c r="N54" s="4"/>
      <c r="O54" s="4"/>
      <c r="P54" s="4"/>
      <c r="Q54" s="4"/>
    </row>
    <row r="55" spans="1:17" ht="54.6" customHeight="1" x14ac:dyDescent="0.2">
      <c r="A55" s="306" t="s">
        <v>3419</v>
      </c>
      <c r="B55" s="376" t="s">
        <v>3420</v>
      </c>
      <c r="C55" s="377"/>
      <c r="D55" s="4"/>
      <c r="E55" s="4"/>
      <c r="F55" s="4"/>
      <c r="G55" s="4"/>
      <c r="H55" s="4"/>
      <c r="I55" s="4"/>
      <c r="J55" s="4"/>
      <c r="K55" s="4"/>
      <c r="L55" s="4"/>
      <c r="M55" s="4"/>
      <c r="N55" s="4"/>
      <c r="O55" s="4"/>
      <c r="P55" s="4"/>
      <c r="Q55" s="4"/>
    </row>
    <row r="56" spans="1:17" ht="54.6" customHeight="1" x14ac:dyDescent="0.2">
      <c r="A56" s="306" t="s">
        <v>3421</v>
      </c>
      <c r="B56" s="376" t="s">
        <v>3422</v>
      </c>
      <c r="C56" s="377"/>
      <c r="D56" s="4"/>
      <c r="E56" s="4"/>
      <c r="F56" s="4"/>
      <c r="G56" s="4"/>
      <c r="H56" s="4"/>
      <c r="I56" s="4"/>
      <c r="J56" s="4"/>
      <c r="K56" s="4"/>
      <c r="L56" s="4"/>
      <c r="M56" s="4"/>
      <c r="N56" s="4"/>
      <c r="O56" s="4"/>
      <c r="P56" s="4"/>
      <c r="Q56" s="4"/>
    </row>
    <row r="57" spans="1:17" ht="54" customHeight="1" x14ac:dyDescent="0.2">
      <c r="A57" s="306" t="s">
        <v>3423</v>
      </c>
      <c r="B57" s="376" t="s">
        <v>3424</v>
      </c>
      <c r="C57" s="37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2025-02-03T09:20:58Z</cp:lastPrinted>
  <dcterms:created xsi:type="dcterms:W3CDTF">2022-04-01T05:14:30Z</dcterms:created>
  <dcterms:modified xsi:type="dcterms:W3CDTF">2025-02-18T10:25:29Z</dcterms:modified>
</cp:coreProperties>
</file>